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xl/tables/table2.xml" ContentType="application/vnd.openxmlformats-officedocument.spreadsheetml.table+xml"/>
  <Override PartName="/xl/tables/table3.xml" ContentType="application/vnd.openxmlformats-officedocument.spreadsheetml.table+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14295" yWindow="0" windowWidth="14610" windowHeight="15585" activeTab="1"/>
  </bookViews>
  <sheets>
    <sheet name="Programa 11" sheetId="1" r:id="rId1"/>
    <sheet name="Programa 12" sheetId="5" r:id="rId2"/>
    <sheet name="Programa 50" sheetId="7" r:id="rId3"/>
  </sheets>
  <externalReferences>
    <externalReference r:id="rId4"/>
  </externalReferences>
  <definedNames>
    <definedName name="_xlnm.Print_Area" localSheetId="0">'Programa 11'!$A$1:$J$58</definedName>
    <definedName name="_xlnm.Print_Area" localSheetId="1">'Programa 12'!$A$1:$J$39</definedName>
    <definedName name="_xlnm.Print_Area" localSheetId="2">'Programa 50'!$A$1:$J$60</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0" i="1" l="1"/>
  <c r="B48" i="7" l="1"/>
  <c r="B57" i="7"/>
  <c r="B39" i="7"/>
  <c r="J24" i="7"/>
  <c r="F20" i="7"/>
  <c r="I20" i="7" s="1"/>
  <c r="B59" i="7" l="1"/>
  <c r="B44" i="7"/>
  <c r="B35" i="7"/>
  <c r="B31" i="7"/>
  <c r="J28" i="7"/>
  <c r="I28" i="7"/>
  <c r="J27" i="7"/>
  <c r="I27" i="7"/>
  <c r="J26" i="7"/>
  <c r="I26" i="7"/>
  <c r="J25" i="7"/>
  <c r="I25" i="7"/>
  <c r="C11" i="7"/>
  <c r="C10" i="7"/>
  <c r="C9" i="7"/>
  <c r="B37" i="5"/>
  <c r="B36" i="5"/>
  <c r="F20" i="5"/>
  <c r="B38" i="5" s="1"/>
  <c r="B27" i="5"/>
  <c r="J24" i="5"/>
  <c r="I24" i="5"/>
  <c r="C11" i="5"/>
  <c r="C10" i="5"/>
  <c r="C9" i="5"/>
  <c r="B47" i="1"/>
  <c r="B43" i="1"/>
  <c r="B39" i="1"/>
  <c r="B35" i="1"/>
  <c r="B31" i="1"/>
  <c r="F20" i="1"/>
  <c r="B57" i="1" s="1"/>
  <c r="J25" i="1"/>
  <c r="J26" i="1"/>
  <c r="J27" i="1"/>
  <c r="J28" i="1"/>
  <c r="J24" i="1"/>
  <c r="I25" i="1"/>
  <c r="I26" i="1"/>
  <c r="I27" i="1"/>
  <c r="I28" i="1"/>
  <c r="I24" i="1"/>
  <c r="B56" i="1" l="1"/>
  <c r="B55" i="1"/>
  <c r="I20" i="1"/>
  <c r="I20" i="5"/>
  <c r="C11" i="1"/>
  <c r="C10" i="1"/>
  <c r="C9" i="1"/>
  <c r="B58" i="7" l="1"/>
</calcChain>
</file>

<file path=xl/comments1.xml><?xml version="1.0" encoding="utf-8"?>
<comments xmlns="http://schemas.openxmlformats.org/spreadsheetml/2006/main">
  <authors>
    <author>Raul Barbosa</author>
  </authors>
  <commentList>
    <comment ref="G26" authorId="0">
      <text>
        <r>
          <rPr>
            <sz val="9"/>
            <color indexed="81"/>
            <rFont val="Tahoma"/>
            <family val="2"/>
          </rPr>
          <t xml:space="preserve">Este producto se mide a final de año
</t>
        </r>
      </text>
    </comment>
    <comment ref="G27" authorId="0">
      <text>
        <r>
          <rPr>
            <sz val="9"/>
            <color indexed="81"/>
            <rFont val="Tahoma"/>
            <family val="2"/>
          </rPr>
          <t>Este producto se mide a final de año</t>
        </r>
      </text>
    </comment>
    <comment ref="C28" authorId="0">
      <text>
        <r>
          <rPr>
            <sz val="9"/>
            <color indexed="81"/>
            <rFont val="Tahoma"/>
            <family val="2"/>
          </rPr>
          <t xml:space="preserve">este indicador hace referencia a 100%
</t>
        </r>
      </text>
    </comment>
    <comment ref="G28" authorId="0">
      <text>
        <r>
          <rPr>
            <sz val="9"/>
            <color indexed="81"/>
            <rFont val="Tahoma"/>
            <family val="2"/>
          </rPr>
          <t xml:space="preserve">Este producto se mide a final de año </t>
        </r>
      </text>
    </comment>
  </commentList>
</comments>
</file>

<file path=xl/comments2.xml><?xml version="1.0" encoding="utf-8"?>
<comments xmlns="http://schemas.openxmlformats.org/spreadsheetml/2006/main">
  <authors>
    <author>Raul Barbosa</author>
  </authors>
  <commentList>
    <comment ref="E26" authorId="0">
      <text>
        <r>
          <rPr>
            <b/>
            <sz val="9"/>
            <color indexed="81"/>
            <rFont val="Tahoma"/>
            <family val="2"/>
          </rPr>
          <t>Este producto se mide a final de año</t>
        </r>
        <r>
          <rPr>
            <sz val="9"/>
            <color indexed="81"/>
            <rFont val="Tahoma"/>
            <family val="2"/>
          </rPr>
          <t xml:space="preserve">
</t>
        </r>
      </text>
    </comment>
    <comment ref="G26" authorId="0">
      <text>
        <r>
          <rPr>
            <b/>
            <sz val="9"/>
            <color indexed="81"/>
            <rFont val="Tahoma"/>
            <family val="2"/>
          </rPr>
          <t>Este producto se mide a final de año</t>
        </r>
        <r>
          <rPr>
            <sz val="9"/>
            <color indexed="81"/>
            <rFont val="Tahoma"/>
            <family val="2"/>
          </rPr>
          <t xml:space="preserve">
</t>
        </r>
      </text>
    </comment>
  </commentList>
</comments>
</file>

<file path=xl/sharedStrings.xml><?xml version="1.0" encoding="utf-8"?>
<sst xmlns="http://schemas.openxmlformats.org/spreadsheetml/2006/main" count="273" uniqueCount="122">
  <si>
    <t>I.I - Completar los datos requeridos sobre la institución</t>
  </si>
  <si>
    <t>Capítulo</t>
  </si>
  <si>
    <t>Misión</t>
  </si>
  <si>
    <t>Visión</t>
  </si>
  <si>
    <t>II. Contribución a la Estrategia Nacional de Desarrollo</t>
  </si>
  <si>
    <t>Eje estratégico:</t>
  </si>
  <si>
    <t>Objetivo general:</t>
  </si>
  <si>
    <t>Objetivo(s) específico(s):</t>
  </si>
  <si>
    <t>III. Información del Programa</t>
  </si>
  <si>
    <t>Nombre:</t>
  </si>
  <si>
    <t>Descripción:</t>
  </si>
  <si>
    <t>IV. Formulación y Ejecución Física-Financiera</t>
  </si>
  <si>
    <t>IV.I - Desempeño financiero</t>
  </si>
  <si>
    <t>Presupuesto Inicial</t>
  </si>
  <si>
    <t>Presupuesto Vigente</t>
  </si>
  <si>
    <t>Presupuesto Ejecutado</t>
  </si>
  <si>
    <t>Porcentaje de Ejecución (ejecutado/vigente)</t>
  </si>
  <si>
    <t>Avance</t>
  </si>
  <si>
    <t>Producto</t>
  </si>
  <si>
    <t>Indicador</t>
  </si>
  <si>
    <t>V. Análisis de los Logros y Desviaciones</t>
  </si>
  <si>
    <t>V.I - Información de Logros y Desviaciones por Producto</t>
  </si>
  <si>
    <t xml:space="preserve">Producto: </t>
  </si>
  <si>
    <t xml:space="preserve">Descripción del producto: </t>
  </si>
  <si>
    <t>Logros alcanzados:</t>
  </si>
  <si>
    <t>Causas y justificación del desvío:</t>
  </si>
  <si>
    <t xml:space="preserve">VI. I - De acuerdo a los eventos presentados durante la ejecución del producto, ¿qué aspecto puede mejorarse? </t>
  </si>
  <si>
    <t>Subcapítulo</t>
  </si>
  <si>
    <t>Unidad Ejecutora</t>
  </si>
  <si>
    <t>Resultado Asociado:</t>
  </si>
  <si>
    <t>Física
(A)</t>
  </si>
  <si>
    <t>Financiera
(B)</t>
  </si>
  <si>
    <t>Física
(C)</t>
  </si>
  <si>
    <t>Financiera
(D)</t>
  </si>
  <si>
    <t>Física 
(E)</t>
  </si>
  <si>
    <t>Financiera 
 (F)</t>
  </si>
  <si>
    <t>Física 
(%)
 G=E/C</t>
  </si>
  <si>
    <t>Financiero 
(%) 
H=F/D</t>
  </si>
  <si>
    <t xml:space="preserve"> Presupuesto Anual</t>
  </si>
  <si>
    <t xml:space="preserve">Presupuesto aprobado:  </t>
  </si>
  <si>
    <t xml:space="preserve">Presupuesto modificado: </t>
  </si>
  <si>
    <t>Total devengado:</t>
  </si>
  <si>
    <t>Director de Planificación y Desarrollo</t>
  </si>
  <si>
    <t>IV.II - Formulación y Ejecución trimestral de las Metas por Producto</t>
  </si>
  <si>
    <t>Ejecución Trimestral</t>
  </si>
  <si>
    <t>Programación Trimestral</t>
  </si>
  <si>
    <t>0202-MINISTERIO DE  INTERIOR Y POLICÍA</t>
  </si>
  <si>
    <t>01-MINISTERIO DE INTERIOR Y POLICIA</t>
  </si>
  <si>
    <t>0001-MINISTERIO DE INTERIOR Y POLICIA</t>
  </si>
  <si>
    <t>11 - Asistencia y prevención para seguridad ciudadana</t>
  </si>
  <si>
    <t>Cantidad de negocios controlados y regulados</t>
  </si>
  <si>
    <t xml:space="preserve">Número de armas de fuego reguladas </t>
  </si>
  <si>
    <t>Empresas que manipulan productos químicos y pirotécnicos reguladas</t>
  </si>
  <si>
    <t>Cantidad de campañas de Convivencia Ciudadana</t>
  </si>
  <si>
    <t xml:space="preserve">Porcentaje de acciones de Seguridad ciudadana implementadas </t>
  </si>
  <si>
    <t>Ing. Luis Pimentel Caraballo</t>
  </si>
  <si>
    <t>Garantizar la seguridad ciudadana a nivel nacional, a través de una gestión coordinada que impacte de forma efectiva los diferentes niveles del Estado, logrando una mejor y mayor prevención de los elementos negativos de la seguridad ciudadana, en el marco del respeto a los derechos de la población</t>
  </si>
  <si>
    <t>Ser reconocidos como una entidad gubernamental modelo, apoyado en una gestión coordinada, de desarrollo sostenible, mejora continua, eficaz y eficiente de los servicios, y la transparencia institucional, como base de una buena administración de los recursos, en el alcance de la paz, la seguridad ciudadana y la garantía de los derechos de las personas.</t>
  </si>
  <si>
    <t>12 - Servicios de control y regulación migratoria</t>
  </si>
  <si>
    <t>Número de extranjeros naturalizados</t>
  </si>
  <si>
    <t>50 - Reducción de Crímenes y Delitos que afectan a la Seguridad Ciudadana</t>
  </si>
  <si>
    <t>N/A</t>
  </si>
  <si>
    <t>Negocios inspeccionados</t>
  </si>
  <si>
    <t xml:space="preserve">Cantidad de campañas realizadas </t>
  </si>
  <si>
    <t xml:space="preserve">Problemáticas sociales identificadas  </t>
  </si>
  <si>
    <t xml:space="preserve">Barrios intervenidos </t>
  </si>
  <si>
    <t>Reducir la violencia, crímenes y delito a la población vulnerable en los sectores intervenidos mediante las actividades de prevención focalizadas.</t>
  </si>
  <si>
    <t>I -Información Institucional</t>
  </si>
  <si>
    <t>Control de expendio de bebidas alcohólicas, a través de la supervisión del cumplimiento de las leyes y normativas vigentes en los centros de diversión (discotecas, bares, drinks, colmados y colmadones entre otros), realizando registros e inspecciones especializadas que anticipan y controlan el uso indebido de los espacios públicos alrededor de los mencionados negocios.</t>
  </si>
  <si>
    <t>1.2.2</t>
  </si>
  <si>
    <t>Consiste en desarrollar campañas de sensibilización cuyo fin es la motivación a la entrega voluntaria de las armas de fuego ilegales en toda la jurisdicción de los municipios priorizados según consta en el artículo 4 del Decreto No. 212-21, haciéndose énfasis en las zonas de impacto (barrios o sectores) con mayor incidencia de los hechos de violencia con armas de fuego.</t>
  </si>
  <si>
    <t>Fomentar la convivencia pacífica  entre la población a través de las mesas locales de prevención de seguridad, ciudadanía y género, en las que se realizan encuentros con las Instituciones Gubernamentales y sociedad civil organizada para dar respuesta y soluciones a las problemáticas sociales</t>
  </si>
  <si>
    <t>Regulación de la población extranjera en el territorio Nacional a través del otorgamiento de naturalizaciones, acorde a la Ley No. 1683/16 de abril de 1948 sobre naturalizaciones y Ley General de Migración No. 285-04.</t>
  </si>
  <si>
    <t>1.4.2</t>
  </si>
  <si>
    <t>Controlar y regular la importación, exportación, tránsito, almacenamiento, comercialización, distribución de armas,  municiones y materiales relacionados  a través de comerciantes, armerías, talleres de reparación y relleno, cacería con fines comerciales, clubes deportivos y polígonos de tiro.</t>
  </si>
  <si>
    <t>Asistir a la población en todo el Territorio Nacional recibiendo sus denuncias sobre actos de abusos, violencia intrafamiliar, crímenes, delitos, corrupción, entre otros. Garantizando la protección y discreción del denunciante, realizando investigaciones y  aplicando mediación de conflictos para impulsar la convivencia armónica y coherente entre todos los sectores sociales.</t>
  </si>
  <si>
    <t>Impulsar acciones mediante una Estrategia Integral de Seguridad Ciudadana en favor de la reducción de actos violentos y delictivos, construyendo una gestión articulada e integrada para alcanzar la corresponsabilidad multisectorial.</t>
  </si>
  <si>
    <t>A través de este programa se realizan las actividades relativas a garantizar la seguridad ciudadana, conforme está establecido en la Estrategia Nacional de Desarrollo (END), Planes Estratégico Institucionales (PEI), Planes Operativos Anuales (POA) y los marcos legales que son la Constitución, leyes generales o especiales. Este programa incluye servicios de asistencia y prevención, tales como: 
Reducir la violencia, crímenes y delitos que afectan la seguridad ciudadana en los sectores vulnerables intervenidos, disminución de los actos delictivos con el uso de armas de fuego, disminución de los accidentes y las víctimas por el uso, transportación y manipulación de productos pirotécnicos, reducción de la inseguridad en los municipios a través de las políticas de prevención de violencia, crímenes y delitos, regulación de la permanencia y el estatus de extranjeros en el país a través de las naturalizaciones y el fortalecimiento de las labores de prevención de delitos en los lugares de recreación y esparcimiento por los agentes de la Policía Auxiliar.</t>
  </si>
  <si>
    <t xml:space="preserve">La población dominicana y extranjera, familias, jóvenes en sectores y comunidades vulnerables, ciudadanos, empresas y  compañías de seguridad, armerías, polígonos, talleres de armas y compañías de productos pirotécnicos y químicos.   </t>
  </si>
  <si>
    <t>Reducir la percepción de inseguridad de los ciudadanos en los municipios, a través de las políticas de prevención de violencias, crímenes y delitos implementadas, de un 37% a un 20% durante el periodo 2021-2024.</t>
  </si>
  <si>
    <t>Controlar el flujo migratorio desarrollando políticas de entrada y estadía en el país.</t>
  </si>
  <si>
    <t>Población extranjera en República Dominicana.</t>
  </si>
  <si>
    <t>Regulada la permanencia y estatus de extranjeros en el país a través de las naturalizaciones, manteniendo en un 100% los controles sobre el cumplimiento estricto de los requisitos para la naturalización de extranjeros durante el periodo 2021-2025.</t>
  </si>
  <si>
    <t>Programa mejorado y definido con un presupuesto Orientado a Resultados (PPOR), compuesto por diferentes acciones con el propósito fundamental de reducir los crimines y delitos en el Territorio Nacional, los cuales se encuentran alineados a la implementación de la  Estrategia Nacional Integral de Seguridad Ciudadana (ENISC)</t>
  </si>
  <si>
    <t>Población en general y expuesta a violencia, crímenes y delitos en las zonas priorizadas</t>
  </si>
  <si>
    <t>Reducción de la tasa de homicidios con armas de fuego de un 4.6 a un 4.0 en el año 2022</t>
  </si>
  <si>
    <r>
      <t xml:space="preserve">VI. </t>
    </r>
    <r>
      <rPr>
        <b/>
        <sz val="11"/>
        <color theme="0"/>
        <rFont val="Verdana"/>
        <family val="2"/>
      </rPr>
      <t>Oportunidades de Mejora</t>
    </r>
  </si>
  <si>
    <r>
      <t>Beneficiarios:</t>
    </r>
    <r>
      <rPr>
        <sz val="10"/>
        <color rgb="FF000000"/>
        <rFont val="Verdana"/>
        <family val="2"/>
      </rPr>
      <t xml:space="preserve"> </t>
    </r>
  </si>
  <si>
    <r>
      <rPr>
        <b/>
        <sz val="10"/>
        <rFont val="Verdana"/>
        <family val="2"/>
      </rPr>
      <t xml:space="preserve">7896- </t>
    </r>
    <r>
      <rPr>
        <sz val="10"/>
        <rFont val="Verdana"/>
        <family val="2"/>
      </rPr>
      <t>Población recibe campañas de educación en principios y valores para la convivencia y cultura de paz.</t>
    </r>
  </si>
  <si>
    <r>
      <rPr>
        <b/>
        <sz val="10"/>
        <rFont val="Verdana"/>
        <family val="2"/>
      </rPr>
      <t>6105-</t>
    </r>
    <r>
      <rPr>
        <sz val="10"/>
        <rFont val="Verdana"/>
        <family val="2"/>
      </rPr>
      <t xml:space="preserve"> Negocios que comercializan armas de fuego controlados y regulados en sus operaciones.</t>
    </r>
  </si>
  <si>
    <r>
      <rPr>
        <b/>
        <sz val="10"/>
        <rFont val="Verdana"/>
        <family val="2"/>
      </rPr>
      <t>6864-</t>
    </r>
    <r>
      <rPr>
        <sz val="10"/>
        <rFont val="Verdana"/>
        <family val="2"/>
      </rPr>
      <t xml:space="preserve"> Personas físicas y jurídicas con derecho de tenencia y porte de armas de fuego reguladas.</t>
    </r>
  </si>
  <si>
    <r>
      <rPr>
        <b/>
        <sz val="10"/>
        <rFont val="Verdana"/>
        <family val="2"/>
      </rPr>
      <t>7744-</t>
    </r>
    <r>
      <rPr>
        <sz val="10"/>
        <rFont val="Verdana"/>
        <family val="2"/>
      </rPr>
      <t xml:space="preserve"> Empresas de manipulación de productos pirotécnicos y químicos reguladas.</t>
    </r>
  </si>
  <si>
    <r>
      <rPr>
        <b/>
        <sz val="10"/>
        <rFont val="Verdana"/>
        <family val="2"/>
      </rPr>
      <t>7746-</t>
    </r>
    <r>
      <rPr>
        <sz val="10"/>
        <rFont val="Verdana"/>
        <family val="2"/>
      </rPr>
      <t xml:space="preserve"> Ciudadanos y extranjeros beneficiados a través de acciones y políticas integral de seguridad ciudadana.</t>
    </r>
  </si>
  <si>
    <r>
      <rPr>
        <b/>
        <sz val="10"/>
        <rFont val="Verdana"/>
        <family val="2"/>
      </rPr>
      <t>7749-</t>
    </r>
    <r>
      <rPr>
        <sz val="10"/>
        <rFont val="Verdana"/>
        <family val="2"/>
      </rPr>
      <t xml:space="preserve"> Extranjeros residentes con estatus migratorio regulados a través de las naturalizaciones</t>
    </r>
  </si>
  <si>
    <t>Controlar y regular la producción, almacenamiento, comercialización, transportación y manipulación de materiales pirotécnicos y químicos en el país. Otorgar los permisos correspondientes a las empresas de productos pirotécnicos y químicos.</t>
  </si>
  <si>
    <t>Controlar y regular la tenencia y portación de armas de fuego (pistolas, revolver y escopetas) en manos de la población civil y las compañías de seguridad privada a través de la aplicación de la Ley 631-16 sobre control y regulación de armas, municiones y materiales relacionados.</t>
  </si>
  <si>
    <r>
      <rPr>
        <b/>
        <sz val="10"/>
        <rFont val="Verdana"/>
        <family val="2"/>
      </rPr>
      <t>7420-</t>
    </r>
    <r>
      <rPr>
        <sz val="10"/>
        <rFont val="Verdana"/>
        <family val="2"/>
      </rPr>
      <t>Acciones comunes P50</t>
    </r>
  </si>
  <si>
    <r>
      <rPr>
        <b/>
        <sz val="10"/>
        <rFont val="Verdana"/>
        <family val="2"/>
      </rPr>
      <t xml:space="preserve">7447- </t>
    </r>
    <r>
      <rPr>
        <sz val="10"/>
        <rFont val="Verdana"/>
        <family val="2"/>
      </rPr>
      <t>Ciudadanos expuestos a violencia, crímenes y delitos que participan en las actividades de prevención.</t>
    </r>
  </si>
  <si>
    <r>
      <rPr>
        <b/>
        <sz val="10"/>
        <rFont val="Verdana"/>
        <family val="2"/>
      </rPr>
      <t>6867-</t>
    </r>
    <r>
      <rPr>
        <sz val="10"/>
        <rFont val="Verdana"/>
        <family val="2"/>
      </rPr>
      <t xml:space="preserve"> Negocios de expendio bebidas alcohólicas inspeccionados para el cumplimiento de las leyes normativas vigentes.</t>
    </r>
  </si>
  <si>
    <r>
      <rPr>
        <b/>
        <sz val="10"/>
        <rFont val="Verdana"/>
        <family val="2"/>
      </rPr>
      <t>7895-</t>
    </r>
    <r>
      <rPr>
        <sz val="10"/>
        <rFont val="Verdana"/>
        <family val="2"/>
      </rPr>
      <t>Municipios con Mesas Locales de Seguridad, Ciudadanía y Género fortalecidas y en funcionamiento.</t>
    </r>
  </si>
  <si>
    <r>
      <rPr>
        <b/>
        <sz val="10"/>
        <rFont val="Verdana"/>
        <family val="2"/>
      </rPr>
      <t>7935-</t>
    </r>
    <r>
      <rPr>
        <sz val="10"/>
        <rFont val="Verdana"/>
        <family val="2"/>
      </rPr>
      <t>Campañas de entrega e incautación de armas de fuego ilegales.</t>
    </r>
  </si>
  <si>
    <t>7935- Campaña de entrega e incautación de armas de fuegos ilegales.</t>
  </si>
  <si>
    <t>En este trimestre se logro ejecutar la meta programada en un (100%) logrando regular y controlar 23 negocios de comercialización de armas frente a los 23 programados.</t>
  </si>
  <si>
    <t>En el apartado financiero  el desvío del (58.95%), por un monto de RD$ 7,384,021.26 se debe a los diversos procesos de compras, que no pudieron ser completados en el periodo, además de las vacantes que no han sido ocupadas dentro de la unidad ejecutora.</t>
  </si>
  <si>
    <t>Este producto será medido a final de año para tener un dato más representativo, sin que dejar de ejecutar las acciones propias del producto. Destacando que en el transcurso del trimestre han sido otorgados los siguientes permisos a la empresas químicas y pirotécnicas registradas:
-88 permisos para la realización de exhibiciones pirotécnicas,
-	11 permisos para importar fuegos artificiales y 111 para importar productos químicos.</t>
  </si>
  <si>
    <t>Para este 2do trimestre el producto no presenta ejecución física, ya que la meta total está programada para ser medida a final de año en el 4to trimestre. Sin embargo, es importante destacar que durante este trimestre han sido solucionadas el 100% de las denuncias recibidas, además, en apoyo a la Estrategia Nacional Integral de Seguridad Ciudadana (ENISC), han sido realizadas un total de 12 actividades, entre las cuales podemos destacar: 
- La apertura de red de líderes comunitarios mediadores, 
- la ejecución de charlas sobre diversos temas (Hablemos de Convivencia y Seguridad, Seguridad vial y manejo temerario, Disciplina positiva, etc.), 
- Encuentros y donaciones a instituciones como Hogares Crea, 
- Capacitaciones y clínicas deportivas.</t>
  </si>
  <si>
    <t xml:space="preserve">Este producto no tiene meta física programada para este trimestre, debido a que la misma fue establecida para final de año, resaltando que son ejecutadas las acciones correspondientes al funcionamiento del mismo. 
En este sentido, durante este trimestre fueron realizadas un total de 38 actividades en las cuales, además de dar apoyo y seguimiento a la Estrategia Nacional Integral de Seguridad Ciudadana (ENISC) y el programa De vuelta al Barrio, se tuvo una participación activa en proyectos nacionales con organismos internacionales sobre temas de seguridad ciudadana y humana; Así mismo, fueron realizadas diversas actividades de carácter deportivas, culturales, charlas de concientización y donación de raciones alimenticias en la región sur del país, específicamente en:  Oviedo, Barahona, Baní y San Cristóbal. </t>
  </si>
  <si>
    <t>El producto no tiene meta física programada para este trimestre. En lo referente a la meta financiera, la ejecución del (68.93%) fue utilizada en el pago de la nómina del personal que la labora para la unidad ejecutora y en viáticos. El desvío del (31.07%), se debe a que diversos procesos de compra no pudieron ser completados principalmente los relacionados a publicidad por diversas restricciones debido al Decreto 1-24 que regula la publicidad oficial, además de diversas vacantes que aún no han sido ocupadas.</t>
  </si>
  <si>
    <t xml:space="preserve">En este periodo se superó la programación física del producto, con un total de 131 ciudadanos extranjeros naturalizados frente a los 54 planificados. </t>
  </si>
  <si>
    <t>el desvío del (142.6%) se debe a cambios administrativos en la unidad ejecutora, donde la nueva responsable puso al día los expedientes acumulados, además de la recepción de diversos Decretos de Naturalizaciones Ordinarias provenientes desde el Poder Ejecutivo lo que agrupó más juramentados de lo programado para el trimestre.
 Por el lado financiero el desvío del (62.98%) corresponde a diversos procesos de compra que no han podido ser concluidos en el periodo, donde destaca la compra de artículos para contribuir a la iniciativa ´´ De Vuelta al Barrio´´ como apoyo a la Estrategia Integral Nacional de Seguridad Ciudadana (ENISC).</t>
  </si>
  <si>
    <t xml:space="preserve">Para éste 2do trimestre, la meta física programada fue ejecutada en un (82.3%), logrando inspeccionar 2,304 negocios de expendio de bebidas alcohólicas a nivel nacional, enfatizando los sectores intervenidos. Además, fueron supervisados 15,513 negocios, resultando 155 notificados y 69 clausurados, mediante 24 operativos realizados. Dando como resultado la necesidad de impartir 60 charlas a los administradores y/o dueños de algunos establecimientos que incurrieron en faltas a la Leyes establecidas. </t>
  </si>
  <si>
    <t>El desvío del (17.7%) se debe al personal que fue desvinculado en algunas provincias y que a la fecha aún no ha sido sustituido, lo que se traduce en una baja operacional. 
La ejecución financiera del (84.94%) fue utilizada en el pago de la nómina del personal, en viáticos entre otros gastos operacionales de la unidad. El desvío del (15.06%) se debe a las vacantes que posee la unidad ejecutora que no han sido ocupadas.</t>
  </si>
  <si>
    <t xml:space="preserve">Para este 2do trimestre, el producto no presenta ejecución física ya que la meta total está programada para ser medida a final de año en el 4to trimestre. Destacando que durante este trimestre la unidad ejecutora llevó a cabo diversas actividades para fortalecer las relaciones con diversos organismos relacionados con el sector de seguridad ciudadana, en apoyo a la Estrategia Nacional Integral de Seguridad Ciudadana (ENISC)¬; Realizando visitas concertadas en las ciudades de Santiago Rodríguez, Monte Cristi, Dajabón, San Pedro y La Romana, al igual que en las embajadas de Chile, Uruguay, Brasil,  con el propósito de establecer estrategias colaborativas en temas relacionados con el desarme de la población y la reducción del uso de armas ilegales.
</t>
  </si>
  <si>
    <t>Para este 2do trimestre, el producto no presenta ejecución física ya que la meta total está programada para ser medida a final de año en el 4to trimestre.
En lo que respecta a la meta financiera, el desvío presentado del (80.65%) respecto al monto programado, esto se debe a diversos procesos de compras que no fueron completados durante el trimestre a causa de las restricciones establecidas para la adquisición de vehículos solicitados por la unidad ejecutora. Por otra parte, el monto utilizado durante este trimestre corresponde a publicidad en prevención y concientización sobre el uso de armas ilegales para fomentar la entrega voluntaria de las mismas.</t>
  </si>
  <si>
    <t xml:space="preserve">El desvío del (73.8%) se debe a que los fondos destinados para la incorporación de los Policías Auxiliares aún no son ejecutados, debido a que los mismos se encuentran en proceso de reclutamiento y selección, además de diversos procesos de compras que siguen en curso. </t>
  </si>
  <si>
    <t>En este 2do trimestre fueron intervenidos los 68 barrios programados logrando superar la meta física programada, beneficiando a través de las 203 actividades de prevención desarrolladas a un total de 6,646 ciudadanos residentes en los sectores vulnerables intervenidos.</t>
  </si>
  <si>
    <t>Para este trimestre, la unidad ejecutora les ha dado seguimiento a las acciones relacionadas con la seguridad y la gestión de problemáticas sociales, contando con la estrecha colaboración de la sociedad civil y otros organismos. En conjunto, fueron identificas, canalizadas y solucionadas un total de 135 problemáticas de las 135 programadas, lo que representa una ejecución de un (100%). Adicional a este, se llevaron a cabo 63 reuniones de las Mesas Locales, 8 conferencias y 135 actividades gestionadas a través de estas mesas.  También se encuentran en proceso de capacitación 80 policías municipales, fortaleciendo así nuestras capacidades locales.
En apoyo a la Estrategia Integral de Seguridad Ciudadana "Mi País Seguro" y al programa "De Vuelta al Barrio", fueron ejecutadas diversas actividades significativas. Entre estas acciones, fue coordinada la entrega de viviendas en Santiago, La Vega y San Francisco de Macorís, beneficiando mas de 16,500 personas en estos territorios priorizados.</t>
  </si>
  <si>
    <t>El desvío de la meta física por un (183.3%) corresponde a la intervención de barrios aledaños dentro de las zonas priorizadas, frente a los 24 programados en el trimestre. 
Con respecto a la meta financiera, el (47.27%) de ejecución se distribuye en nominas del personal, viáticos, hospedajes, materiales didácticos utilizados en las diversas charlas impartidas en los barrios intervenidos entre otros. El desvío del (52.73%) se debe a diversos procesos de compras que no han podido ser completados dentro de los que resaltan: la adquisición de botiquines, equipo tecnológico, mobiliarios y equipos para las casas de prevención, alquileres y publicidad. Ver Decreto 1-24 que regula la publicidad oficial.</t>
  </si>
  <si>
    <t xml:space="preserve">En este trimestre se lograron regular un total de 19,237 armas de fuego en el territorio nacional, logrando superar las metas físicas pautadas para este periodo, esto se debe a la vigencia de la gracia para la renovación de licencias de porte y tenencia de armas fuego.
</t>
  </si>
  <si>
    <t xml:space="preserve">El desvío en la meta física del producto del (103%) se debe a la extensión de la gracia otorgada para la renovación de licencias de tenencia y porte de armas de fuego, lo que incrementó considerablemente el flujo de usuarios solicitantes de los servicios desde el mes de enero hasta finales de mayo del año presente año.
En el apartado financiero el desvío del (42.14%) por RD$ 22,553,769.8 corresponde a un proceso de compra para la adquisición de carnets para las licencias de tenencia y porte de armas entregadas a los ciudadanos el cual no ha sido completado. 
En el apartado financiero, la ejecución de RD$ 25,029,476.75, corresponde al pago de la nómina del personal y los viáticos; el desvío del (45.08%) se debe a que los procesos de compras programados no pudieron ser completados dentro del período.
</t>
  </si>
  <si>
    <t xml:space="preserve">La meta física de este producto está programada para ser medida a final de año en el 4to trimestre. Con relación a la meta financiera, la misma fue ejecutada en un (41.29%) presentado un desvío de un (58.71%) por la suma de RD$6,698,525.48, debido que la mayor parte del monto programado estaba destinado a diversos procesos de compra que aun no han sido completados, además de reajustes salariales y vacantes pendientes en la unidad ejecutora. </t>
  </si>
  <si>
    <t>La meta fue programada para ser medida a final de año, destacando que durante el transcurso del trimestre han sido desarrolladas las acciones características del producto. La ejecución financiera del (74.93%) fue utilizada en las diversas acciones en favor de las campañas de convivencia ciudadana, el pago de la nómina del personal que la labora para la unidad ejecutora y en viáticos. El desvío del (25.07%), se debe a  un proceso de compra por publicidad que no ha sido completado en el periodo evaluado. Ver Decreto 1-24 que regula la publicidad oficial.</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</si>
</sst>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quot;$&quot;* #,##0.00_);_(&quot;$&quot;* \(#,##0.00\);_(&quot;$&quot;* &quot;-&quot;??_);_(@_)"/>
    <numFmt numFmtId="164" formatCode="[$-10409]#,##0;\-#,##0"/>
    <numFmt numFmtId="165" formatCode="[$-10409]#,##0.00;\-#,##0.00"/>
    <numFmt numFmtId="166" formatCode="[$-10409]0.00%"/>
  </numFmts>
  <fonts count="18" x14ac:knownFonts="1">
    <font>
      <sz val="11"/>
      <color theme="1"/>
      <name val="Calibri"/>
      <family val="2"/>
      <scheme val="minor"/>
    </font>
    <font>
      <sz val="11"/>
      <color theme="1"/>
      <name val="Calibri"/>
      <family val="2"/>
      <scheme val="minor"/>
    </font>
    <font>
      <sz val="8"/>
      <name val="Calibri"/>
      <family val="2"/>
      <scheme val="minor"/>
    </font>
    <font>
      <sz val="9"/>
      <color indexed="81"/>
      <name val="Tahoma"/>
      <family val="2"/>
    </font>
    <font>
      <b/>
      <sz val="9"/>
      <color indexed="81"/>
      <name val="Tahoma"/>
      <family val="2"/>
    </font>
    <font>
      <sz val="11"/>
      <color theme="1"/>
      <name val="Verdana"/>
      <family val="2"/>
    </font>
    <font>
      <b/>
      <sz val="12"/>
      <color theme="0"/>
      <name val="Verdana"/>
      <family val="2"/>
    </font>
    <font>
      <i/>
      <sz val="10"/>
      <color theme="1"/>
      <name val="Verdana"/>
      <family val="2"/>
    </font>
    <font>
      <i/>
      <sz val="11"/>
      <color theme="1"/>
      <name val="Verdana"/>
      <family val="2"/>
    </font>
    <font>
      <sz val="11"/>
      <name val="Verdana"/>
      <family val="2"/>
    </font>
    <font>
      <sz val="10"/>
      <color theme="1"/>
      <name val="Verdana"/>
      <family val="2"/>
    </font>
    <font>
      <b/>
      <sz val="10"/>
      <color rgb="FF000000"/>
      <name val="Verdana"/>
      <family val="2"/>
    </font>
    <font>
      <b/>
      <sz val="11"/>
      <color theme="0"/>
      <name val="Verdana"/>
      <family val="2"/>
    </font>
    <font>
      <b/>
      <sz val="10"/>
      <color theme="1"/>
      <name val="Verdana"/>
      <family val="2"/>
    </font>
    <font>
      <sz val="10"/>
      <color rgb="FF000000"/>
      <name val="Verdana"/>
      <family val="2"/>
    </font>
    <font>
      <sz val="10"/>
      <name val="Verdana"/>
      <family val="2"/>
    </font>
    <font>
      <b/>
      <sz val="10"/>
      <name val="Verdana"/>
      <family val="2"/>
    </font>
    <font>
      <b/>
      <i/>
      <sz val="10"/>
      <color theme="1"/>
      <name val="Verdana"/>
      <family val="2"/>
    </font>
  </fonts>
  <fills count="10">
    <fill>
      <patternFill patternType="none"/>
    </fill>
    <fill>
      <patternFill patternType="gray125"/>
    </fill>
    <fill>
      <patternFill patternType="solid">
        <fgColor rgb="FF002060"/>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0" tint="-0.14999847407452621"/>
        <bgColor rgb="FFF5F5F5"/>
      </patternFill>
    </fill>
    <fill>
      <patternFill patternType="solid">
        <fgColor theme="8"/>
        <bgColor indexed="64"/>
      </patternFill>
    </fill>
    <fill>
      <patternFill patternType="solid">
        <fgColor rgb="FFEE2A2E"/>
        <bgColor indexed="64"/>
      </patternFill>
    </fill>
    <fill>
      <patternFill patternType="solid">
        <fgColor theme="0"/>
        <bgColor indexed="64"/>
      </patternFill>
    </fill>
    <fill>
      <patternFill patternType="solid">
        <fgColor theme="0"/>
        <bgColor rgb="FFF5F5F5"/>
      </patternFill>
    </fill>
  </fills>
  <borders count="30">
    <border>
      <left/>
      <right/>
      <top/>
      <bottom/>
      <diagonal/>
    </border>
    <border>
      <left/>
      <right/>
      <top/>
      <bottom style="medium">
        <color indexed="64"/>
      </bottom>
      <diagonal/>
    </border>
    <border>
      <left/>
      <right/>
      <top style="medium">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right/>
      <top/>
      <bottom style="thin">
        <color theme="0" tint="-0.34998626667073579"/>
      </bottom>
      <diagonal/>
    </border>
    <border>
      <left/>
      <right style="thin">
        <color theme="0" tint="-0.34998626667073579"/>
      </right>
      <top style="thin">
        <color theme="0" tint="-0.34998626667073579"/>
      </top>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top style="thin">
        <color theme="0" tint="-0.34998626667073579"/>
      </top>
      <bottom/>
      <diagonal/>
    </border>
    <border>
      <left style="thin">
        <color indexed="64"/>
      </left>
      <right style="thin">
        <color theme="0" tint="-0.34998626667073579"/>
      </right>
      <top/>
      <bottom style="thin">
        <color theme="0" tint="-0.34998626667073579"/>
      </bottom>
      <diagonal/>
    </border>
    <border>
      <left style="thin">
        <color theme="0" tint="-0.34998626667073579"/>
      </left>
      <right style="thin">
        <color indexed="64"/>
      </right>
      <top/>
      <bottom style="thin">
        <color theme="0" tint="-0.34998626667073579"/>
      </bottom>
      <diagonal/>
    </border>
    <border>
      <left style="thin">
        <color theme="0" tint="-0.14999847407452621"/>
      </left>
      <right style="thin">
        <color theme="0" tint="-0.14999847407452621"/>
      </right>
      <top style="thin">
        <color theme="0" tint="-0.14999847407452621"/>
      </top>
      <bottom/>
      <diagonal/>
    </border>
    <border>
      <left style="thin">
        <color theme="0" tint="-0.14999847407452621"/>
      </left>
      <right style="thin">
        <color theme="0" tint="-0.14999847407452621"/>
      </right>
      <top/>
      <bottom style="thin">
        <color theme="0" tint="-0.14999847407452621"/>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14999847407452621"/>
      </left>
      <right/>
      <top/>
      <bottom style="thin">
        <color theme="0" tint="-0.14999847407452621"/>
      </bottom>
      <diagonal/>
    </border>
    <border>
      <left style="thin">
        <color theme="0" tint="-0.14999847407452621"/>
      </left>
      <right/>
      <top style="thin">
        <color theme="0" tint="-0.14999847407452621"/>
      </top>
      <bottom style="thin">
        <color theme="0" tint="-0.14999847407452621"/>
      </bottom>
      <diagonal/>
    </border>
    <border>
      <left/>
      <right style="thin">
        <color theme="0" tint="-0.14999847407452621"/>
      </right>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s>
  <cellStyleXfs count="3">
    <xf numFmtId="0" fontId="0" fillId="0" borderId="0"/>
    <xf numFmtId="9" fontId="1" fillId="0" borderId="0" applyFont="0" applyFill="0" applyBorder="0" applyAlignment="0" applyProtection="0"/>
    <xf numFmtId="44" fontId="1" fillId="0" borderId="0" applyFont="0" applyFill="0" applyBorder="0" applyAlignment="0" applyProtection="0"/>
  </cellStyleXfs>
  <cellXfs count="144">
    <xf numFmtId="0" fontId="0" fillId="0" borderId="0" xfId="0"/>
    <xf numFmtId="0" fontId="5" fillId="0" borderId="0" xfId="0" applyFont="1" applyProtection="1">
      <protection locked="0"/>
    </xf>
    <xf numFmtId="0" fontId="5" fillId="0" borderId="0" xfId="0" applyFont="1"/>
    <xf numFmtId="0" fontId="9" fillId="0" borderId="0" xfId="0" applyFont="1" applyProtection="1">
      <protection locked="0"/>
    </xf>
    <xf numFmtId="0" fontId="10" fillId="0" borderId="5" xfId="0" applyFont="1" applyBorder="1" applyAlignment="1">
      <alignment horizontal="center" vertical="center" wrapText="1"/>
    </xf>
    <xf numFmtId="0" fontId="10" fillId="0" borderId="5" xfId="0" applyFont="1" applyBorder="1" applyAlignment="1">
      <alignment horizontal="center" vertical="center"/>
    </xf>
    <xf numFmtId="0" fontId="10" fillId="0" borderId="5" xfId="0" applyFont="1" applyBorder="1" applyAlignment="1" applyProtection="1">
      <alignment horizontal="center" vertical="center" wrapText="1"/>
      <protection locked="0"/>
    </xf>
    <xf numFmtId="0" fontId="11" fillId="5" borderId="11" xfId="0" applyFont="1" applyFill="1" applyBorder="1" applyAlignment="1">
      <alignment horizontal="center" vertical="center" wrapText="1" readingOrder="1"/>
    </xf>
    <xf numFmtId="0" fontId="11" fillId="5" borderId="12" xfId="0" applyFont="1" applyFill="1" applyBorder="1" applyAlignment="1">
      <alignment horizontal="center" vertical="center" wrapText="1" readingOrder="1"/>
    </xf>
    <xf numFmtId="0" fontId="11" fillId="5" borderId="13" xfId="0" applyFont="1" applyFill="1" applyBorder="1" applyAlignment="1">
      <alignment horizontal="center" vertical="center" wrapText="1" readingOrder="1"/>
    </xf>
    <xf numFmtId="0" fontId="8" fillId="0" borderId="0" xfId="0" applyFont="1" applyAlignment="1" applyProtection="1">
      <alignment horizontal="left" vertical="center" wrapText="1"/>
      <protection locked="0"/>
    </xf>
    <xf numFmtId="0" fontId="11" fillId="0" borderId="3" xfId="0" applyFont="1" applyBorder="1" applyAlignment="1">
      <alignment vertical="center"/>
    </xf>
    <xf numFmtId="0" fontId="13" fillId="0" borderId="3" xfId="0" applyFont="1" applyBorder="1"/>
    <xf numFmtId="0" fontId="11" fillId="0" borderId="3" xfId="0" applyFont="1" applyBorder="1" applyAlignment="1">
      <alignment vertical="center" wrapText="1"/>
    </xf>
    <xf numFmtId="0" fontId="10" fillId="0" borderId="3" xfId="0" applyFont="1" applyBorder="1"/>
    <xf numFmtId="0" fontId="10" fillId="0" borderId="0" xfId="0" applyFont="1"/>
    <xf numFmtId="164" fontId="15" fillId="0" borderId="9" xfId="0" applyNumberFormat="1" applyFont="1" applyBorder="1" applyAlignment="1" applyProtection="1">
      <alignment horizontal="center" vertical="center" wrapText="1" readingOrder="1"/>
      <protection locked="0"/>
    </xf>
    <xf numFmtId="165" fontId="15" fillId="0" borderId="9" xfId="0" applyNumberFormat="1" applyFont="1" applyBorder="1" applyAlignment="1" applyProtection="1">
      <alignment horizontal="center" vertical="center" wrapText="1" readingOrder="1"/>
      <protection locked="0"/>
    </xf>
    <xf numFmtId="165" fontId="15" fillId="5" borderId="9" xfId="0" applyNumberFormat="1" applyFont="1" applyFill="1" applyBorder="1" applyAlignment="1" applyProtection="1">
      <alignment horizontal="center" vertical="center" wrapText="1" readingOrder="1"/>
      <protection locked="0"/>
    </xf>
    <xf numFmtId="164" fontId="15" fillId="0" borderId="9" xfId="0" applyNumberFormat="1" applyFont="1" applyBorder="1" applyAlignment="1" applyProtection="1">
      <alignment horizontal="center" vertical="center" wrapText="1"/>
      <protection locked="0"/>
    </xf>
    <xf numFmtId="10" fontId="15" fillId="4" borderId="9" xfId="1" applyNumberFormat="1" applyFont="1" applyFill="1" applyBorder="1" applyAlignment="1" applyProtection="1">
      <alignment horizontal="center" vertical="center" wrapText="1" readingOrder="1"/>
      <protection locked="0"/>
    </xf>
    <xf numFmtId="166" fontId="15" fillId="4" borderId="8" xfId="0" applyNumberFormat="1" applyFont="1" applyFill="1" applyBorder="1" applyAlignment="1" applyProtection="1">
      <alignment horizontal="center" vertical="center" wrapText="1" readingOrder="1"/>
      <protection locked="0"/>
    </xf>
    <xf numFmtId="0" fontId="13" fillId="0" borderId="6" xfId="0" applyFont="1" applyBorder="1" applyAlignment="1">
      <alignment vertical="top"/>
    </xf>
    <xf numFmtId="4" fontId="10" fillId="0" borderId="6" xfId="0" applyNumberFormat="1" applyFont="1" applyBorder="1" applyAlignment="1">
      <alignment vertical="top" wrapText="1"/>
    </xf>
    <xf numFmtId="0" fontId="15" fillId="0" borderId="0" xfId="0" applyFont="1" applyProtection="1">
      <protection locked="0"/>
    </xf>
    <xf numFmtId="164" fontId="15" fillId="5" borderId="9" xfId="0" applyNumberFormat="1" applyFont="1" applyFill="1" applyBorder="1" applyAlignment="1" applyProtection="1">
      <alignment horizontal="center" vertical="center" wrapText="1" readingOrder="1"/>
      <protection locked="0"/>
    </xf>
    <xf numFmtId="0" fontId="15" fillId="0" borderId="7" xfId="0" applyFont="1" applyBorder="1" applyAlignment="1" applyProtection="1">
      <alignment vertical="center" wrapText="1"/>
      <protection locked="0"/>
    </xf>
    <xf numFmtId="0" fontId="11" fillId="0" borderId="16" xfId="0" applyFont="1" applyBorder="1" applyAlignment="1">
      <alignment vertical="center"/>
    </xf>
    <xf numFmtId="0" fontId="13" fillId="0" borderId="16" xfId="0" applyFont="1" applyBorder="1"/>
    <xf numFmtId="0" fontId="10" fillId="0" borderId="16" xfId="0" applyFont="1" applyBorder="1" applyAlignment="1">
      <alignment horizontal="center" vertical="center" wrapText="1"/>
    </xf>
    <xf numFmtId="0" fontId="10" fillId="0" borderId="16" xfId="0" applyFont="1" applyBorder="1" applyAlignment="1">
      <alignment horizontal="center" vertical="center"/>
    </xf>
    <xf numFmtId="0" fontId="10" fillId="0" borderId="16" xfId="0" applyFont="1" applyBorder="1" applyAlignment="1" applyProtection="1">
      <alignment horizontal="center" vertical="center" wrapText="1"/>
      <protection locked="0"/>
    </xf>
    <xf numFmtId="0" fontId="11" fillId="0" borderId="16" xfId="0" applyFont="1" applyBorder="1" applyAlignment="1">
      <alignment vertical="center" wrapText="1"/>
    </xf>
    <xf numFmtId="0" fontId="15" fillId="0" borderId="16" xfId="0" applyFont="1" applyBorder="1" applyAlignment="1" applyProtection="1">
      <alignment vertical="center" wrapText="1"/>
      <protection locked="0"/>
    </xf>
    <xf numFmtId="164" fontId="15" fillId="0" borderId="16" xfId="0" applyNumberFormat="1" applyFont="1" applyBorder="1" applyAlignment="1" applyProtection="1">
      <alignment horizontal="center" vertical="center" wrapText="1" readingOrder="1"/>
      <protection locked="0"/>
    </xf>
    <xf numFmtId="165" fontId="15" fillId="0" borderId="16" xfId="0" applyNumberFormat="1" applyFont="1" applyBorder="1" applyAlignment="1" applyProtection="1">
      <alignment horizontal="center" vertical="center" wrapText="1" readingOrder="1"/>
      <protection locked="0"/>
    </xf>
    <xf numFmtId="10" fontId="15" fillId="4" borderId="16" xfId="1" applyNumberFormat="1" applyFont="1" applyFill="1" applyBorder="1" applyAlignment="1" applyProtection="1">
      <alignment horizontal="center" vertical="center" wrapText="1" readingOrder="1"/>
      <protection locked="0"/>
    </xf>
    <xf numFmtId="166" fontId="15" fillId="4" borderId="16" xfId="0" applyNumberFormat="1" applyFont="1" applyFill="1" applyBorder="1" applyAlignment="1" applyProtection="1">
      <alignment horizontal="center" vertical="center" wrapText="1" readingOrder="1"/>
      <protection locked="0"/>
    </xf>
    <xf numFmtId="1" fontId="15" fillId="0" borderId="16" xfId="0" applyNumberFormat="1" applyFont="1" applyBorder="1" applyAlignment="1" applyProtection="1">
      <alignment horizontal="center" vertical="center" wrapText="1" readingOrder="1"/>
      <protection locked="0"/>
    </xf>
    <xf numFmtId="0" fontId="11" fillId="6" borderId="16" xfId="0" applyFont="1" applyFill="1" applyBorder="1" applyAlignment="1" applyProtection="1">
      <alignment vertical="center" wrapText="1"/>
      <protection locked="0"/>
    </xf>
    <xf numFmtId="0" fontId="11" fillId="0" borderId="16" xfId="0" applyFont="1" applyBorder="1" applyAlignment="1" applyProtection="1">
      <alignment vertical="center" wrapText="1"/>
      <protection locked="0"/>
    </xf>
    <xf numFmtId="0" fontId="15" fillId="0" borderId="18" xfId="0" applyFont="1" applyBorder="1" applyAlignment="1" applyProtection="1">
      <alignment vertical="center" wrapText="1"/>
      <protection locked="0"/>
    </xf>
    <xf numFmtId="9" fontId="15" fillId="0" borderId="19" xfId="0" applyNumberFormat="1" applyFont="1" applyBorder="1" applyAlignment="1" applyProtection="1">
      <alignment horizontal="center" vertical="center" wrapText="1" readingOrder="1"/>
      <protection locked="0"/>
    </xf>
    <xf numFmtId="165" fontId="15" fillId="0" borderId="19" xfId="0" applyNumberFormat="1" applyFont="1" applyBorder="1" applyAlignment="1" applyProtection="1">
      <alignment horizontal="center" vertical="center" wrapText="1" readingOrder="1"/>
      <protection locked="0"/>
    </xf>
    <xf numFmtId="165" fontId="15" fillId="5" borderId="19" xfId="0" applyNumberFormat="1" applyFont="1" applyFill="1" applyBorder="1" applyAlignment="1" applyProtection="1">
      <alignment horizontal="center" vertical="center" wrapText="1" readingOrder="1"/>
      <protection locked="0"/>
    </xf>
    <xf numFmtId="164" fontId="15" fillId="0" borderId="19" xfId="0" applyNumberFormat="1" applyFont="1" applyBorder="1" applyAlignment="1" applyProtection="1">
      <alignment horizontal="center" vertical="center" wrapText="1"/>
      <protection locked="0"/>
    </xf>
    <xf numFmtId="10" fontId="15" fillId="4" borderId="19" xfId="1" applyNumberFormat="1" applyFont="1" applyFill="1" applyBorder="1" applyAlignment="1" applyProtection="1">
      <alignment horizontal="center" vertical="center" wrapText="1" readingOrder="1"/>
      <protection locked="0"/>
    </xf>
    <xf numFmtId="166" fontId="15" fillId="4" borderId="20" xfId="0" applyNumberFormat="1" applyFont="1" applyFill="1" applyBorder="1" applyAlignment="1" applyProtection="1">
      <alignment horizontal="center" vertical="center" wrapText="1" readingOrder="1"/>
      <protection locked="0"/>
    </xf>
    <xf numFmtId="0" fontId="10" fillId="0" borderId="23" xfId="0" applyFont="1" applyBorder="1"/>
    <xf numFmtId="0" fontId="15" fillId="0" borderId="24" xfId="0" applyFont="1" applyBorder="1" applyAlignment="1" applyProtection="1">
      <alignment vertical="center" wrapText="1"/>
      <protection locked="0"/>
    </xf>
    <xf numFmtId="164" fontId="15" fillId="0" borderId="24" xfId="0" applyNumberFormat="1" applyFont="1" applyBorder="1" applyAlignment="1" applyProtection="1">
      <alignment horizontal="center" vertical="center" wrapText="1" readingOrder="1"/>
      <protection locked="0"/>
    </xf>
    <xf numFmtId="10" fontId="15" fillId="4" borderId="24" xfId="1" applyNumberFormat="1" applyFont="1" applyFill="1" applyBorder="1" applyAlignment="1" applyProtection="1">
      <alignment horizontal="center" vertical="center" wrapText="1" readingOrder="1"/>
      <protection locked="0"/>
    </xf>
    <xf numFmtId="166" fontId="15" fillId="4" borderId="24" xfId="0" applyNumberFormat="1" applyFont="1" applyFill="1" applyBorder="1" applyAlignment="1" applyProtection="1">
      <alignment horizontal="center" vertical="center" wrapText="1" readingOrder="1"/>
      <protection locked="0"/>
    </xf>
    <xf numFmtId="0" fontId="11" fillId="5" borderId="25" xfId="0" applyFont="1" applyFill="1" applyBorder="1" applyAlignment="1">
      <alignment horizontal="center" vertical="center" wrapText="1" readingOrder="1"/>
    </xf>
    <xf numFmtId="165" fontId="15" fillId="0" borderId="26" xfId="0" applyNumberFormat="1" applyFont="1" applyBorder="1" applyAlignment="1" applyProtection="1">
      <alignment horizontal="center" vertical="center" wrapText="1" readingOrder="1"/>
      <protection locked="0"/>
    </xf>
    <xf numFmtId="165" fontId="15" fillId="0" borderId="27" xfId="0" applyNumberFormat="1" applyFont="1" applyBorder="1" applyAlignment="1" applyProtection="1">
      <alignment horizontal="center" vertical="center" wrapText="1" readingOrder="1"/>
      <protection locked="0"/>
    </xf>
    <xf numFmtId="164" fontId="15" fillId="0" borderId="28" xfId="0" applyNumberFormat="1" applyFont="1" applyBorder="1" applyAlignment="1" applyProtection="1">
      <alignment horizontal="center" vertical="center" wrapText="1"/>
      <protection locked="0"/>
    </xf>
    <xf numFmtId="164" fontId="15" fillId="0" borderId="29" xfId="0" applyNumberFormat="1" applyFont="1" applyBorder="1" applyAlignment="1" applyProtection="1">
      <alignment horizontal="center" vertical="center" wrapText="1"/>
      <protection locked="0"/>
    </xf>
    <xf numFmtId="165" fontId="15" fillId="5" borderId="25" xfId="0" applyNumberFormat="1" applyFont="1" applyFill="1" applyBorder="1" applyAlignment="1" applyProtection="1">
      <alignment horizontal="center" vertical="center" wrapText="1" readingOrder="1"/>
      <protection locked="0"/>
    </xf>
    <xf numFmtId="164" fontId="15" fillId="5" borderId="25" xfId="0" applyNumberFormat="1" applyFont="1" applyFill="1" applyBorder="1" applyAlignment="1" applyProtection="1">
      <alignment horizontal="center" vertical="center" wrapText="1" readingOrder="1"/>
      <protection locked="0"/>
    </xf>
    <xf numFmtId="0" fontId="11" fillId="0" borderId="25" xfId="0" applyFont="1" applyBorder="1" applyAlignment="1">
      <alignment vertical="center"/>
    </xf>
    <xf numFmtId="0" fontId="13" fillId="0" borderId="25" xfId="0" applyFont="1" applyBorder="1"/>
    <xf numFmtId="0" fontId="10" fillId="0" borderId="25" xfId="0" applyFont="1" applyBorder="1" applyAlignment="1">
      <alignment horizontal="center" vertical="center" wrapText="1"/>
    </xf>
    <xf numFmtId="0" fontId="10" fillId="0" borderId="25" xfId="0" applyFont="1" applyBorder="1" applyAlignment="1">
      <alignment horizontal="center" vertical="center"/>
    </xf>
    <xf numFmtId="0" fontId="10" fillId="0" borderId="25" xfId="0" applyFont="1" applyBorder="1" applyAlignment="1" applyProtection="1">
      <alignment horizontal="center" vertical="center" wrapText="1"/>
      <protection locked="0"/>
    </xf>
    <xf numFmtId="0" fontId="11" fillId="0" borderId="25" xfId="0" applyFont="1" applyBorder="1" applyAlignment="1">
      <alignment vertical="center" wrapText="1"/>
    </xf>
    <xf numFmtId="0" fontId="15" fillId="0" borderId="25" xfId="0" applyFont="1" applyBorder="1" applyAlignment="1" applyProtection="1">
      <alignment vertical="center" wrapText="1"/>
      <protection locked="0"/>
    </xf>
    <xf numFmtId="164" fontId="15" fillId="0" borderId="25" xfId="0" applyNumberFormat="1" applyFont="1" applyBorder="1" applyAlignment="1" applyProtection="1">
      <alignment horizontal="center" vertical="center" wrapText="1" readingOrder="1"/>
      <protection locked="0"/>
    </xf>
    <xf numFmtId="165" fontId="15" fillId="0" borderId="25" xfId="0" applyNumberFormat="1" applyFont="1" applyBorder="1" applyAlignment="1" applyProtection="1">
      <alignment horizontal="center" vertical="center" wrapText="1" readingOrder="1"/>
      <protection locked="0"/>
    </xf>
    <xf numFmtId="164" fontId="15" fillId="0" borderId="25" xfId="0" applyNumberFormat="1" applyFont="1" applyBorder="1" applyAlignment="1" applyProtection="1">
      <alignment horizontal="center" vertical="center" wrapText="1"/>
      <protection locked="0"/>
    </xf>
    <xf numFmtId="10" fontId="15" fillId="4" borderId="25" xfId="1" applyNumberFormat="1" applyFont="1" applyFill="1" applyBorder="1" applyAlignment="1" applyProtection="1">
      <alignment horizontal="center" vertical="center" wrapText="1" readingOrder="1"/>
      <protection locked="0"/>
    </xf>
    <xf numFmtId="166" fontId="15" fillId="4" borderId="25" xfId="0" applyNumberFormat="1" applyFont="1" applyFill="1" applyBorder="1" applyAlignment="1" applyProtection="1">
      <alignment horizontal="center" vertical="center" wrapText="1" readingOrder="1"/>
      <protection locked="0"/>
    </xf>
    <xf numFmtId="0" fontId="11" fillId="6" borderId="25" xfId="0" applyFont="1" applyFill="1" applyBorder="1" applyAlignment="1" applyProtection="1">
      <alignment vertical="center" wrapText="1"/>
      <protection locked="0"/>
    </xf>
    <xf numFmtId="0" fontId="11" fillId="0" borderId="25" xfId="0" applyFont="1" applyBorder="1" applyAlignment="1" applyProtection="1">
      <alignment vertical="center" wrapText="1"/>
      <protection locked="0"/>
    </xf>
    <xf numFmtId="0" fontId="15" fillId="8" borderId="25" xfId="0" applyFont="1" applyFill="1" applyBorder="1" applyAlignment="1">
      <alignment vertical="top" wrapText="1"/>
    </xf>
    <xf numFmtId="0" fontId="11" fillId="9" borderId="25" xfId="0" applyFont="1" applyFill="1" applyBorder="1" applyAlignment="1">
      <alignment vertical="center" wrapText="1" readingOrder="1"/>
    </xf>
    <xf numFmtId="165" fontId="15" fillId="0" borderId="9" xfId="0" applyNumberFormat="1" applyFont="1" applyFill="1" applyBorder="1" applyAlignment="1" applyProtection="1">
      <alignment horizontal="center" vertical="center" wrapText="1" readingOrder="1"/>
      <protection locked="0"/>
    </xf>
    <xf numFmtId="0" fontId="15" fillId="0" borderId="9" xfId="0" applyFont="1" applyFill="1" applyBorder="1" applyAlignment="1" applyProtection="1">
      <alignment horizontal="left" vertical="center" wrapText="1"/>
      <protection locked="0"/>
    </xf>
    <xf numFmtId="0" fontId="15" fillId="0" borderId="19" xfId="0" applyFont="1" applyFill="1" applyBorder="1" applyAlignment="1" applyProtection="1">
      <alignment horizontal="left" vertical="center" wrapText="1"/>
      <protection locked="0"/>
    </xf>
    <xf numFmtId="0" fontId="15" fillId="0" borderId="25" xfId="0" applyFont="1" applyFill="1" applyBorder="1" applyAlignment="1" applyProtection="1">
      <alignment vertical="center" wrapText="1"/>
      <protection locked="0"/>
    </xf>
    <xf numFmtId="0" fontId="15" fillId="0" borderId="24" xfId="0" applyFont="1" applyFill="1" applyBorder="1" applyAlignment="1" applyProtection="1">
      <alignment vertical="center" wrapText="1"/>
      <protection locked="0"/>
    </xf>
    <xf numFmtId="0" fontId="15" fillId="0" borderId="16" xfId="0" applyFont="1" applyFill="1" applyBorder="1" applyAlignment="1" applyProtection="1">
      <alignment vertical="center" wrapText="1"/>
      <protection locked="0"/>
    </xf>
    <xf numFmtId="0" fontId="7" fillId="0" borderId="0" xfId="0" applyFont="1" applyAlignment="1" applyProtection="1">
      <alignment horizontal="left" vertical="center" wrapText="1"/>
      <protection locked="0"/>
    </xf>
    <xf numFmtId="0" fontId="7" fillId="0" borderId="4" xfId="0" applyFont="1" applyBorder="1" applyAlignment="1" applyProtection="1">
      <alignment horizontal="left" vertical="center" wrapText="1"/>
      <protection locked="0"/>
    </xf>
    <xf numFmtId="49" fontId="7" fillId="0" borderId="6" xfId="0" quotePrefix="1" applyNumberFormat="1" applyFont="1" applyBorder="1" applyAlignment="1" applyProtection="1">
      <alignment horizontal="left" vertical="center" wrapText="1"/>
      <protection locked="0"/>
    </xf>
    <xf numFmtId="0" fontId="7" fillId="0" borderId="6" xfId="0" applyFont="1" applyBorder="1" applyAlignment="1" applyProtection="1">
      <alignment horizontal="left" vertical="center" wrapText="1"/>
      <protection locked="0"/>
    </xf>
    <xf numFmtId="0" fontId="6" fillId="2" borderId="3" xfId="0" applyFont="1" applyFill="1" applyBorder="1" applyAlignment="1">
      <alignment horizontal="left" vertical="center"/>
    </xf>
    <xf numFmtId="0" fontId="6" fillId="2" borderId="0" xfId="0" applyFont="1" applyFill="1" applyAlignment="1">
      <alignment horizontal="left" vertical="center"/>
    </xf>
    <xf numFmtId="0" fontId="6" fillId="2" borderId="4" xfId="0" applyFont="1" applyFill="1" applyBorder="1" applyAlignment="1">
      <alignment horizontal="left" vertical="center"/>
    </xf>
    <xf numFmtId="0" fontId="10" fillId="0" borderId="6" xfId="0" applyFont="1" applyBorder="1" applyAlignment="1">
      <alignment horizontal="center" vertical="center" wrapText="1"/>
    </xf>
    <xf numFmtId="0" fontId="6" fillId="7" borderId="3" xfId="0" applyFont="1" applyFill="1" applyBorder="1" applyAlignment="1">
      <alignment horizontal="left" vertical="center"/>
    </xf>
    <xf numFmtId="0" fontId="6" fillId="7" borderId="0" xfId="0" applyFont="1" applyFill="1" applyAlignment="1">
      <alignment horizontal="left" vertical="center"/>
    </xf>
    <xf numFmtId="0" fontId="6" fillId="7" borderId="4" xfId="0" applyFont="1" applyFill="1" applyBorder="1" applyAlignment="1">
      <alignment horizontal="left" vertical="center"/>
    </xf>
    <xf numFmtId="0" fontId="11" fillId="5" borderId="9" xfId="0" applyFont="1" applyFill="1" applyBorder="1" applyAlignment="1">
      <alignment horizontal="center" vertical="center" wrapText="1" readingOrder="1"/>
    </xf>
    <xf numFmtId="0" fontId="15" fillId="3" borderId="9" xfId="0" applyFont="1" applyFill="1" applyBorder="1" applyAlignment="1">
      <alignment vertical="top" wrapText="1"/>
    </xf>
    <xf numFmtId="0" fontId="15" fillId="3" borderId="10" xfId="0" applyFont="1" applyFill="1" applyBorder="1" applyAlignment="1">
      <alignment vertical="top" wrapText="1"/>
    </xf>
    <xf numFmtId="44" fontId="15" fillId="0" borderId="13" xfId="2" applyFont="1" applyFill="1" applyBorder="1" applyAlignment="1" applyProtection="1">
      <alignment horizontal="center" vertical="center" wrapText="1" readingOrder="1"/>
      <protection locked="0"/>
    </xf>
    <xf numFmtId="44" fontId="15" fillId="0" borderId="17" xfId="2" applyFont="1" applyFill="1" applyBorder="1" applyAlignment="1" applyProtection="1">
      <alignment horizontal="center" vertical="center" wrapText="1" readingOrder="1"/>
      <protection locked="0"/>
    </xf>
    <xf numFmtId="44" fontId="15" fillId="0" borderId="11" xfId="2" applyFont="1" applyFill="1" applyBorder="1" applyAlignment="1" applyProtection="1">
      <alignment horizontal="center" vertical="center" wrapText="1" readingOrder="1"/>
      <protection locked="0"/>
    </xf>
    <xf numFmtId="0" fontId="10" fillId="0" borderId="5" xfId="0" applyFont="1" applyBorder="1" applyAlignment="1">
      <alignment horizontal="left" vertical="center" wrapText="1"/>
    </xf>
    <xf numFmtId="0" fontId="10" fillId="0" borderId="14" xfId="0" applyFont="1" applyBorder="1" applyAlignment="1">
      <alignment horizontal="left" vertical="center" wrapText="1"/>
    </xf>
    <xf numFmtId="0" fontId="10" fillId="0" borderId="15" xfId="0" applyFont="1" applyBorder="1" applyAlignment="1">
      <alignment horizontal="left" vertical="center" wrapText="1"/>
    </xf>
    <xf numFmtId="0" fontId="15" fillId="0" borderId="1" xfId="0" applyFont="1" applyBorder="1" applyAlignment="1" applyProtection="1">
      <alignment horizontal="center"/>
      <protection locked="0"/>
    </xf>
    <xf numFmtId="0" fontId="16" fillId="0" borderId="2" xfId="0" applyFont="1" applyBorder="1" applyAlignment="1" applyProtection="1">
      <alignment horizontal="center"/>
      <protection locked="0"/>
    </xf>
    <xf numFmtId="0" fontId="16" fillId="3" borderId="25" xfId="0" applyFont="1" applyFill="1" applyBorder="1" applyAlignment="1">
      <alignment horizontal="center" vertical="center" wrapText="1" readingOrder="1"/>
    </xf>
    <xf numFmtId="0" fontId="17" fillId="6" borderId="25" xfId="0" applyFont="1" applyFill="1" applyBorder="1" applyAlignment="1" applyProtection="1">
      <alignment horizontal="left" vertical="center" wrapText="1"/>
      <protection locked="0"/>
    </xf>
    <xf numFmtId="0" fontId="7" fillId="0" borderId="25" xfId="0" applyFont="1" applyFill="1" applyBorder="1" applyAlignment="1" applyProtection="1">
      <alignment vertical="center" wrapText="1"/>
      <protection locked="0"/>
    </xf>
    <xf numFmtId="0" fontId="7" fillId="0" borderId="25" xfId="0" applyFont="1" applyFill="1" applyBorder="1" applyAlignment="1" applyProtection="1">
      <alignment horizontal="left" vertical="center" wrapText="1"/>
      <protection locked="0"/>
    </xf>
    <xf numFmtId="44" fontId="15" fillId="0" borderId="21" xfId="2" applyFont="1" applyFill="1" applyBorder="1" applyAlignment="1" applyProtection="1">
      <alignment horizontal="center" vertical="center" wrapText="1" readingOrder="1"/>
      <protection locked="0"/>
    </xf>
    <xf numFmtId="44" fontId="15" fillId="0" borderId="12" xfId="2" applyFont="1" applyFill="1" applyBorder="1" applyAlignment="1" applyProtection="1">
      <alignment horizontal="center" vertical="center" wrapText="1" readingOrder="1"/>
      <protection locked="0"/>
    </xf>
    <xf numFmtId="10" fontId="15" fillId="0" borderId="12" xfId="1" applyNumberFormat="1" applyFont="1" applyFill="1" applyBorder="1" applyAlignment="1" applyProtection="1">
      <alignment horizontal="center" vertical="center" wrapText="1" readingOrder="1"/>
    </xf>
    <xf numFmtId="10" fontId="15" fillId="0" borderId="22" xfId="1" applyNumberFormat="1" applyFont="1" applyFill="1" applyBorder="1" applyAlignment="1" applyProtection="1">
      <alignment horizontal="center" vertical="center" wrapText="1" readingOrder="1"/>
    </xf>
    <xf numFmtId="0" fontId="16" fillId="0" borderId="0" xfId="0" applyFont="1" applyAlignment="1" applyProtection="1">
      <alignment horizontal="center"/>
      <protection locked="0"/>
    </xf>
    <xf numFmtId="0" fontId="6" fillId="2" borderId="25" xfId="0" applyFont="1" applyFill="1" applyBorder="1" applyAlignment="1">
      <alignment horizontal="left" vertical="center"/>
    </xf>
    <xf numFmtId="0" fontId="6" fillId="7" borderId="25" xfId="0" applyFont="1" applyFill="1" applyBorder="1" applyAlignment="1">
      <alignment horizontal="left" vertical="center"/>
    </xf>
    <xf numFmtId="0" fontId="8" fillId="0" borderId="24" xfId="0" applyFont="1" applyBorder="1" applyAlignment="1" applyProtection="1">
      <alignment horizontal="left" vertical="center" wrapText="1"/>
      <protection locked="0"/>
    </xf>
    <xf numFmtId="0" fontId="7" fillId="0" borderId="25" xfId="0" applyFont="1" applyBorder="1" applyAlignment="1" applyProtection="1">
      <alignment horizontal="left" vertical="center" wrapText="1"/>
      <protection locked="0"/>
    </xf>
    <xf numFmtId="0" fontId="7" fillId="0" borderId="25" xfId="0" applyFont="1" applyFill="1" applyBorder="1" applyAlignment="1" applyProtection="1">
      <alignment horizontal="justify" vertical="center" wrapText="1"/>
      <protection locked="0"/>
    </xf>
    <xf numFmtId="49" fontId="7" fillId="0" borderId="25" xfId="0" quotePrefix="1" applyNumberFormat="1" applyFont="1" applyBorder="1" applyAlignment="1" applyProtection="1">
      <alignment horizontal="left" vertical="center" wrapText="1"/>
      <protection locked="0"/>
    </xf>
    <xf numFmtId="0" fontId="10" fillId="0" borderId="25" xfId="0" applyFont="1" applyBorder="1" applyAlignment="1">
      <alignment horizontal="center" vertical="center" wrapText="1"/>
    </xf>
    <xf numFmtId="0" fontId="10" fillId="0" borderId="25" xfId="0" applyFont="1" applyBorder="1" applyAlignment="1">
      <alignment horizontal="left" vertical="center" wrapText="1"/>
    </xf>
    <xf numFmtId="44" fontId="15" fillId="0" borderId="25" xfId="2" applyFont="1" applyFill="1" applyBorder="1" applyAlignment="1" applyProtection="1">
      <alignment horizontal="center" vertical="center" wrapText="1" readingOrder="1"/>
      <protection locked="0"/>
    </xf>
    <xf numFmtId="10" fontId="15" fillId="0" borderId="25" xfId="1" applyNumberFormat="1" applyFont="1" applyFill="1" applyBorder="1" applyAlignment="1" applyProtection="1">
      <alignment horizontal="center" vertical="center" wrapText="1" readingOrder="1"/>
    </xf>
    <xf numFmtId="0" fontId="11" fillId="5" borderId="25" xfId="0" applyFont="1" applyFill="1" applyBorder="1" applyAlignment="1">
      <alignment horizontal="center" vertical="center" wrapText="1" readingOrder="1"/>
    </xf>
    <xf numFmtId="0" fontId="15" fillId="3" borderId="25" xfId="0" applyFont="1" applyFill="1" applyBorder="1" applyAlignment="1">
      <alignment vertical="top" wrapText="1"/>
    </xf>
    <xf numFmtId="0" fontId="8" fillId="0" borderId="25" xfId="0" applyFont="1" applyBorder="1" applyAlignment="1" applyProtection="1">
      <alignment horizontal="left" vertical="center" wrapText="1"/>
      <protection locked="0"/>
    </xf>
    <xf numFmtId="0" fontId="10" fillId="0" borderId="16" xfId="0" applyFont="1" applyBorder="1" applyAlignment="1">
      <alignment horizontal="left" vertical="center" wrapText="1"/>
    </xf>
    <xf numFmtId="0" fontId="6" fillId="2" borderId="16" xfId="0" applyFont="1" applyFill="1" applyBorder="1" applyAlignment="1">
      <alignment horizontal="left" vertical="center"/>
    </xf>
    <xf numFmtId="0" fontId="6" fillId="7" borderId="16" xfId="0" applyFont="1" applyFill="1" applyBorder="1" applyAlignment="1">
      <alignment horizontal="left" vertical="center"/>
    </xf>
    <xf numFmtId="49" fontId="7" fillId="0" borderId="16" xfId="0" quotePrefix="1" applyNumberFormat="1" applyFont="1" applyBorder="1" applyAlignment="1" applyProtection="1">
      <alignment horizontal="left" vertical="center" wrapText="1"/>
      <protection locked="0"/>
    </xf>
    <xf numFmtId="0" fontId="7" fillId="0" borderId="16" xfId="0" applyFont="1" applyBorder="1" applyAlignment="1" applyProtection="1">
      <alignment horizontal="left" vertical="center" wrapText="1"/>
      <protection locked="0"/>
    </xf>
    <xf numFmtId="0" fontId="10" fillId="0" borderId="16" xfId="0" applyFont="1" applyBorder="1" applyAlignment="1">
      <alignment horizontal="center" vertical="center" wrapText="1"/>
    </xf>
    <xf numFmtId="44" fontId="15" fillId="0" borderId="24" xfId="2" applyFont="1" applyFill="1" applyBorder="1" applyAlignment="1" applyProtection="1">
      <alignment horizontal="center" vertical="center" wrapText="1" readingOrder="1"/>
      <protection locked="0"/>
    </xf>
    <xf numFmtId="10" fontId="15" fillId="0" borderId="24" xfId="1" applyNumberFormat="1" applyFont="1" applyFill="1" applyBorder="1" applyAlignment="1" applyProtection="1">
      <alignment horizontal="center" vertical="center" wrapText="1" readingOrder="1"/>
    </xf>
    <xf numFmtId="0" fontId="6" fillId="7" borderId="23" xfId="0" applyFont="1" applyFill="1" applyBorder="1" applyAlignment="1">
      <alignment horizontal="left" vertical="center"/>
    </xf>
    <xf numFmtId="0" fontId="7" fillId="8" borderId="16" xfId="0" applyFont="1" applyFill="1" applyBorder="1" applyAlignment="1" applyProtection="1">
      <alignment horizontal="left" vertical="center" wrapText="1"/>
      <protection locked="0"/>
    </xf>
    <xf numFmtId="0" fontId="17" fillId="6" borderId="16" xfId="0" applyFont="1" applyFill="1" applyBorder="1" applyAlignment="1" applyProtection="1">
      <alignment horizontal="left" vertical="center" wrapText="1"/>
      <protection locked="0"/>
    </xf>
    <xf numFmtId="0" fontId="11" fillId="5" borderId="23" xfId="0" applyFont="1" applyFill="1" applyBorder="1" applyAlignment="1">
      <alignment horizontal="center" vertical="center" wrapText="1" readingOrder="1"/>
    </xf>
    <xf numFmtId="0" fontId="15" fillId="3" borderId="23" xfId="0" applyFont="1" applyFill="1" applyBorder="1" applyAlignment="1">
      <alignment vertical="top" wrapText="1"/>
    </xf>
    <xf numFmtId="0" fontId="6" fillId="2" borderId="24" xfId="0" applyFont="1" applyFill="1" applyBorder="1" applyAlignment="1">
      <alignment horizontal="left" vertical="center"/>
    </xf>
    <xf numFmtId="0" fontId="7" fillId="0" borderId="16" xfId="0" applyFont="1" applyBorder="1" applyAlignment="1" applyProtection="1">
      <alignment horizontal="justify" vertical="center" wrapText="1"/>
      <protection locked="0"/>
    </xf>
    <xf numFmtId="0" fontId="7" fillId="0" borderId="16" xfId="0" applyFont="1" applyFill="1" applyBorder="1" applyAlignment="1" applyProtection="1">
      <alignment horizontal="left" vertical="center" wrapText="1"/>
      <protection locked="0"/>
    </xf>
    <xf numFmtId="0" fontId="7" fillId="0" borderId="16" xfId="0" applyFont="1" applyFill="1" applyBorder="1" applyAlignment="1" applyProtection="1">
      <alignment horizontal="justify" vertical="center" wrapText="1"/>
      <protection locked="0"/>
    </xf>
    <xf numFmtId="0" fontId="8" fillId="0" borderId="16" xfId="0" applyFont="1" applyBorder="1" applyAlignment="1" applyProtection="1">
      <alignment horizontal="left" vertical="center" wrapText="1"/>
      <protection locked="0"/>
    </xf>
  </cellXfs>
  <cellStyles count="3">
    <cellStyle name="Moneda" xfId="2" builtinId="4"/>
    <cellStyle name="Normal" xfId="0" builtinId="0"/>
    <cellStyle name="Porcentaje" xfId="1" builtinId="5"/>
  </cellStyles>
  <dxfs count="45">
    <dxf>
      <font>
        <b val="0"/>
        <i val="0"/>
        <strike val="0"/>
        <condense val="0"/>
        <extend val="0"/>
        <outline val="0"/>
        <shadow val="0"/>
        <u val="none"/>
        <vertAlign val="baseline"/>
        <sz val="10"/>
        <color auto="1"/>
        <name val="Verdana"/>
        <scheme val="none"/>
      </font>
      <numFmt numFmtId="166"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14999847407452621"/>
        </left>
        <right/>
        <top style="thin">
          <color theme="0" tint="-0.14999847407452621"/>
        </top>
        <bottom style="thin">
          <color theme="0" tint="-0.14999847407452621"/>
        </bottom>
        <vertical style="thin">
          <color theme="0" tint="-0.14999847407452621"/>
        </vertical>
        <horizontal style="thin">
          <color theme="0" tint="-0.14999847407452621"/>
        </horizontal>
      </border>
      <protection locked="0" hidden="0"/>
    </dxf>
    <dxf>
      <font>
        <b val="0"/>
        <i val="0"/>
        <strike val="0"/>
        <condense val="0"/>
        <extend val="0"/>
        <outline val="0"/>
        <shadow val="0"/>
        <u val="none"/>
        <vertAlign val="baseline"/>
        <sz val="10"/>
        <color auto="1"/>
        <name val="Verdana"/>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0" hidden="0"/>
    </dxf>
    <dxf>
      <font>
        <b val="0"/>
        <i val="0"/>
        <strike val="0"/>
        <condense val="0"/>
        <extend val="0"/>
        <outline val="0"/>
        <shadow val="0"/>
        <u val="none"/>
        <vertAlign val="baseline"/>
        <sz val="10"/>
        <color auto="1"/>
        <name val="Verdana"/>
        <scheme val="none"/>
      </font>
      <numFmt numFmtId="165"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0" hidden="0"/>
    </dxf>
    <dxf>
      <font>
        <b val="0"/>
        <i val="0"/>
        <strike val="0"/>
        <condense val="0"/>
        <extend val="0"/>
        <outline val="0"/>
        <shadow val="0"/>
        <u val="none"/>
        <vertAlign val="baseline"/>
        <sz val="10"/>
        <color auto="1"/>
        <name val="Verdana"/>
        <scheme val="none"/>
      </font>
      <numFmt numFmtId="164" formatCode="[$-10409]#,##0;\-#,##0"/>
      <fill>
        <patternFill patternType="none">
          <fgColor indexed="64"/>
          <bgColor indexed="65"/>
        </patternFill>
      </fill>
      <alignment horizontal="center" vertical="center" textRotation="0" wrapText="1"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0" hidden="0"/>
    </dxf>
    <dxf>
      <font>
        <b val="0"/>
        <i val="0"/>
        <strike val="0"/>
        <condense val="0"/>
        <extend val="0"/>
        <outline val="0"/>
        <shadow val="0"/>
        <u val="none"/>
        <vertAlign val="baseline"/>
        <sz val="10"/>
        <color auto="1"/>
        <name val="Verdana"/>
        <scheme val="none"/>
      </font>
      <numFmt numFmtId="165" formatCode="[$-10409]#,##0.00;\-#,##0.00"/>
      <alignment horizontal="center" vertical="center" textRotation="0" wrapText="1" indent="0" justifyLastLine="0" shrinkToFit="0" readingOrder="1"/>
      <border diagonalUp="0" diagonalDown="0">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protection locked="0" hidden="0"/>
    </dxf>
    <dxf>
      <font>
        <b val="0"/>
        <i val="0"/>
        <strike val="0"/>
        <condense val="0"/>
        <extend val="0"/>
        <outline val="0"/>
        <shadow val="0"/>
        <u val="none"/>
        <vertAlign val="baseline"/>
        <sz val="10"/>
        <color auto="1"/>
        <name val="Verdana"/>
        <scheme val="none"/>
      </font>
      <numFmt numFmtId="165" formatCode="[$-10409]#,##0.00;\-#,##0.00"/>
      <alignment horizontal="center" vertical="center" textRotation="0" wrapText="1" indent="0" justifyLastLine="0" shrinkToFit="0" readingOrder="1"/>
      <border diagonalUp="0" diagonalDown="0">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protection locked="0" hidden="0"/>
    </dxf>
    <dxf>
      <font>
        <b val="0"/>
        <i val="0"/>
        <strike val="0"/>
        <condense val="0"/>
        <extend val="0"/>
        <outline val="0"/>
        <shadow val="0"/>
        <u val="none"/>
        <vertAlign val="baseline"/>
        <sz val="10"/>
        <color auto="1"/>
        <name val="Verdana"/>
        <scheme val="none"/>
      </font>
      <numFmt numFmtId="165"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0" hidden="0"/>
    </dxf>
    <dxf>
      <font>
        <b val="0"/>
        <i val="0"/>
        <strike val="0"/>
        <condense val="0"/>
        <extend val="0"/>
        <outline val="0"/>
        <shadow val="0"/>
        <u val="none"/>
        <vertAlign val="baseline"/>
        <sz val="10"/>
        <color auto="1"/>
        <name val="Verdana"/>
        <scheme val="none"/>
      </font>
      <numFmt numFmtId="164" formatCode="[$-10409]#,##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14999847407452621"/>
        </left>
        <right style="thin">
          <color theme="0" tint="-0.14999847407452621"/>
        </right>
        <top style="thin">
          <color theme="0" tint="-0.14999847407452621"/>
        </top>
        <bottom style="thin">
          <color theme="0" tint="-0.14999847407452621"/>
        </bottom>
      </border>
      <protection locked="0" hidden="0"/>
    </dxf>
    <dxf>
      <font>
        <b val="0"/>
        <i val="0"/>
        <strike val="0"/>
        <condense val="0"/>
        <extend val="0"/>
        <outline val="0"/>
        <shadow val="0"/>
        <u val="none"/>
        <vertAlign val="baseline"/>
        <sz val="10"/>
        <color auto="1"/>
        <name val="Verdana"/>
        <scheme val="none"/>
      </font>
      <numFmt numFmtId="0" formatCode="General"/>
      <fill>
        <patternFill patternType="none">
          <fgColor indexed="64"/>
          <bgColor auto="1"/>
        </patternFill>
      </fill>
      <alignment horizontal="general" vertical="center" textRotation="0" wrapText="1" indent="0" justifyLastLine="0" shrinkToFit="0" readingOrder="0"/>
      <border diagonalUp="0" diagonalDown="0" outline="0">
        <left style="thin">
          <color theme="0" tint="-0.14999847407452621"/>
        </left>
        <right style="thin">
          <color theme="0" tint="-0.14999847407452621"/>
        </right>
        <top style="thin">
          <color theme="0" tint="-0.14999847407452621"/>
        </top>
        <bottom style="thin">
          <color theme="0" tint="-0.14999847407452621"/>
        </bottom>
      </border>
      <protection locked="0" hidden="0"/>
    </dxf>
    <dxf>
      <font>
        <b val="0"/>
        <i val="0"/>
        <strike val="0"/>
        <condense val="0"/>
        <extend val="0"/>
        <outline val="0"/>
        <shadow val="0"/>
        <u val="none"/>
        <vertAlign val="baseline"/>
        <sz val="10"/>
        <color auto="1"/>
        <name val="Verdana"/>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outline="0">
        <left/>
        <right style="thin">
          <color theme="0" tint="-0.14999847407452621"/>
        </right>
        <top style="thin">
          <color theme="0" tint="-0.14999847407452621"/>
        </top>
        <bottom style="thin">
          <color theme="0" tint="-0.14999847407452621"/>
        </bottom>
      </border>
      <protection locked="0" hidden="0"/>
    </dxf>
    <dxf>
      <border outline="0">
        <top style="thin">
          <color rgb="FFA6A6A6"/>
        </top>
      </border>
    </dxf>
    <dxf>
      <border outline="0">
        <left style="thin">
          <color rgb="FF000000"/>
        </left>
        <right style="thin">
          <color rgb="FF000000"/>
        </right>
        <top style="thin">
          <color rgb="FFA6A6A6"/>
        </top>
        <bottom style="thin">
          <color rgb="FFA6A6A6"/>
        </bottom>
      </border>
    </dxf>
    <dxf>
      <font>
        <b val="0"/>
        <i val="0"/>
        <strike val="0"/>
        <condense val="0"/>
        <extend val="0"/>
        <outline val="0"/>
        <shadow val="0"/>
        <u val="none"/>
        <vertAlign val="baseline"/>
        <sz val="10"/>
        <color auto="1"/>
        <name val="Verdana"/>
        <scheme val="none"/>
      </font>
      <numFmt numFmtId="0" formatCode="General"/>
      <fill>
        <patternFill patternType="none">
          <fgColor rgb="FF000000"/>
          <bgColor rgb="FFFFFFFF"/>
        </patternFill>
      </fill>
      <alignment horizontal="center" vertical="center" textRotation="0" wrapText="1" indent="0" justifyLastLine="0" shrinkToFit="0" readingOrder="1"/>
      <protection locked="0" hidden="0"/>
    </dxf>
    <dxf>
      <border>
        <bottom style="thin">
          <color theme="0" tint="-0.499984740745262"/>
        </bottom>
      </border>
    </dxf>
    <dxf>
      <font>
        <b/>
        <i val="0"/>
        <strike val="0"/>
        <condense val="0"/>
        <extend val="0"/>
        <outline val="0"/>
        <shadow val="0"/>
        <u val="none"/>
        <vertAlign val="baseline"/>
        <sz val="10"/>
        <color rgb="FF000000"/>
        <name val="Verdana"/>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499984740745262"/>
        </left>
        <right style="thin">
          <color theme="0" tint="-0.499984740745262"/>
        </right>
        <top/>
        <bottom/>
        <vertical style="thin">
          <color theme="0" tint="-0.499984740745262"/>
        </vertical>
        <horizontal style="thin">
          <color theme="0" tint="-0.499984740745262"/>
        </horizontal>
      </border>
      <protection locked="1" hidden="0"/>
    </dxf>
    <dxf>
      <font>
        <b val="0"/>
        <i val="0"/>
        <strike val="0"/>
        <condense val="0"/>
        <extend val="0"/>
        <outline val="0"/>
        <shadow val="0"/>
        <u val="none"/>
        <vertAlign val="baseline"/>
        <sz val="10"/>
        <color auto="1"/>
        <name val="Verdana"/>
        <scheme val="none"/>
      </font>
      <numFmt numFmtId="166"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499984740745262"/>
        </left>
        <right/>
        <top style="thin">
          <color theme="0" tint="-0.499984740745262"/>
        </top>
        <bottom style="thin">
          <color theme="0" tint="-0.499984740745262"/>
        </bottom>
        <vertical style="thin">
          <color theme="0" tint="-0.499984740745262"/>
        </vertical>
        <horizontal style="thin">
          <color theme="0" tint="-0.499984740745262"/>
        </horizontal>
      </border>
      <protection locked="0" hidden="0"/>
    </dxf>
    <dxf>
      <font>
        <b val="0"/>
        <i val="0"/>
        <strike val="0"/>
        <condense val="0"/>
        <extend val="0"/>
        <outline val="0"/>
        <shadow val="0"/>
        <u val="none"/>
        <vertAlign val="baseline"/>
        <sz val="10"/>
        <color auto="1"/>
        <name val="Verdana"/>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protection locked="0" hidden="0"/>
    </dxf>
    <dxf>
      <font>
        <b val="0"/>
        <i val="0"/>
        <strike val="0"/>
        <condense val="0"/>
        <extend val="0"/>
        <outline val="0"/>
        <shadow val="0"/>
        <u val="none"/>
        <vertAlign val="baseline"/>
        <sz val="10"/>
        <color auto="1"/>
        <name val="Verdana"/>
        <scheme val="none"/>
      </font>
      <numFmt numFmtId="165"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protection locked="0" hidden="0"/>
    </dxf>
    <dxf>
      <font>
        <b val="0"/>
        <i val="0"/>
        <strike val="0"/>
        <condense val="0"/>
        <extend val="0"/>
        <outline val="0"/>
        <shadow val="0"/>
        <u val="none"/>
        <vertAlign val="baseline"/>
        <sz val="10"/>
        <color auto="1"/>
        <name val="Verdana"/>
        <scheme val="none"/>
      </font>
      <numFmt numFmtId="164" formatCode="[$-10409]#,##0;\-#,##0"/>
      <fill>
        <patternFill patternType="none">
          <fgColor indexed="64"/>
          <bgColor indexed="65"/>
        </patternFill>
      </fill>
      <alignment horizontal="center" vertical="center" textRotation="0" wrapText="1"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protection locked="0" hidden="0"/>
    </dxf>
    <dxf>
      <font>
        <b val="0"/>
        <i val="0"/>
        <strike val="0"/>
        <condense val="0"/>
        <extend val="0"/>
        <outline val="0"/>
        <shadow val="0"/>
        <u val="none"/>
        <vertAlign val="baseline"/>
        <sz val="10"/>
        <color auto="1"/>
        <name val="Verdana"/>
        <scheme val="none"/>
      </font>
      <numFmt numFmtId="165" formatCode="[$-10409]#,##0.00;\-#,##0.00"/>
      <alignment horizontal="center" vertical="center" textRotation="0" wrapText="1" indent="0" justifyLastLine="0" shrinkToFit="0" readingOrder="1"/>
      <border diagonalUp="0" diagonalDown="0">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protection locked="0" hidden="0"/>
    </dxf>
    <dxf>
      <font>
        <b val="0"/>
        <i val="0"/>
        <strike val="0"/>
        <condense val="0"/>
        <extend val="0"/>
        <outline val="0"/>
        <shadow val="0"/>
        <u val="none"/>
        <vertAlign val="baseline"/>
        <sz val="10"/>
        <color auto="1"/>
        <name val="Verdana"/>
        <scheme val="none"/>
      </font>
      <numFmt numFmtId="164" formatCode="[$-10409]#,##0;\-#,##0"/>
      <alignment horizontal="center" vertical="center" textRotation="0" wrapText="1" indent="0" justifyLastLine="0" shrinkToFit="0" readingOrder="1"/>
      <border diagonalUp="0" diagonalDown="0">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protection locked="0" hidden="0"/>
    </dxf>
    <dxf>
      <font>
        <b val="0"/>
        <i val="0"/>
        <strike val="0"/>
        <condense val="0"/>
        <extend val="0"/>
        <outline val="0"/>
        <shadow val="0"/>
        <u val="none"/>
        <vertAlign val="baseline"/>
        <sz val="10"/>
        <color auto="1"/>
        <name val="Verdana"/>
        <scheme val="none"/>
      </font>
      <numFmt numFmtId="165"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protection locked="0" hidden="0"/>
    </dxf>
    <dxf>
      <font>
        <b val="0"/>
        <i val="0"/>
        <strike val="0"/>
        <condense val="0"/>
        <extend val="0"/>
        <outline val="0"/>
        <shadow val="0"/>
        <u val="none"/>
        <vertAlign val="baseline"/>
        <sz val="10"/>
        <color auto="1"/>
        <name val="Verdana"/>
        <scheme val="none"/>
      </font>
      <numFmt numFmtId="164" formatCode="[$-10409]#,##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499984740745262"/>
        </left>
        <right style="thin">
          <color theme="0" tint="-0.499984740745262"/>
        </right>
        <top style="thin">
          <color theme="0" tint="-0.499984740745262"/>
        </top>
        <bottom style="thin">
          <color theme="0" tint="-0.499984740745262"/>
        </bottom>
      </border>
      <protection locked="0" hidden="0"/>
    </dxf>
    <dxf>
      <font>
        <b val="0"/>
        <i val="0"/>
        <strike val="0"/>
        <condense val="0"/>
        <extend val="0"/>
        <outline val="0"/>
        <shadow val="0"/>
        <u val="none"/>
        <vertAlign val="baseline"/>
        <sz val="10"/>
        <color auto="1"/>
        <name val="Verdana"/>
        <scheme val="none"/>
      </font>
      <numFmt numFmtId="0" formatCode="General"/>
      <fill>
        <patternFill patternType="none">
          <fgColor indexed="64"/>
          <bgColor auto="1"/>
        </patternFill>
      </fill>
      <alignment horizontal="general" vertical="center" textRotation="0" wrapText="1" indent="0" justifyLastLine="0" shrinkToFit="0" readingOrder="0"/>
      <border diagonalUp="0" diagonalDown="0" outline="0">
        <left style="thin">
          <color theme="0" tint="-0.499984740745262"/>
        </left>
        <right style="thin">
          <color theme="0" tint="-0.499984740745262"/>
        </right>
        <top style="thin">
          <color theme="0" tint="-0.499984740745262"/>
        </top>
        <bottom style="thin">
          <color theme="0" tint="-0.499984740745262"/>
        </bottom>
      </border>
      <protection locked="0" hidden="0"/>
    </dxf>
    <dxf>
      <font>
        <b val="0"/>
        <i val="0"/>
        <strike val="0"/>
        <condense val="0"/>
        <extend val="0"/>
        <outline val="0"/>
        <shadow val="0"/>
        <u val="none"/>
        <vertAlign val="baseline"/>
        <sz val="10"/>
        <color auto="1"/>
        <name val="Verdana"/>
        <scheme val="none"/>
      </font>
      <numFmt numFmtId="0" formatCode="General"/>
      <fill>
        <patternFill patternType="none">
          <fgColor indexed="64"/>
          <bgColor indexed="65"/>
        </patternFill>
      </fill>
      <alignment horizontal="general" vertical="center" textRotation="0" wrapText="1" indent="0" justifyLastLine="0" shrinkToFit="0" readingOrder="0"/>
      <border diagonalUp="0" diagonalDown="0" outline="0">
        <left/>
        <right style="thin">
          <color theme="0" tint="-0.499984740745262"/>
        </right>
        <top style="thin">
          <color theme="0" tint="-0.499984740745262"/>
        </top>
        <bottom style="thin">
          <color theme="0" tint="-0.499984740745262"/>
        </bottom>
      </border>
      <protection locked="0" hidden="0"/>
    </dxf>
    <dxf>
      <border outline="0">
        <top style="thin">
          <color rgb="FFA6A6A6"/>
        </top>
      </border>
    </dxf>
    <dxf>
      <border outline="0">
        <left style="thin">
          <color rgb="FF000000"/>
        </left>
        <right style="thin">
          <color rgb="FF000000"/>
        </right>
        <top style="thin">
          <color rgb="FFA6A6A6"/>
        </top>
        <bottom style="thin">
          <color rgb="FFA6A6A6"/>
        </bottom>
      </border>
    </dxf>
    <dxf>
      <font>
        <b val="0"/>
        <i val="0"/>
        <strike val="0"/>
        <condense val="0"/>
        <extend val="0"/>
        <outline val="0"/>
        <shadow val="0"/>
        <u val="none"/>
        <vertAlign val="baseline"/>
        <sz val="10"/>
        <color auto="1"/>
        <name val="Verdana"/>
        <scheme val="none"/>
      </font>
      <numFmt numFmtId="0" formatCode="General"/>
      <fill>
        <patternFill patternType="none">
          <fgColor rgb="FF000000"/>
          <bgColor rgb="FFFFFFFF"/>
        </patternFill>
      </fill>
      <alignment horizontal="center" vertical="center" textRotation="0" wrapText="1" indent="0" justifyLastLine="0" shrinkToFit="0" readingOrder="1"/>
      <protection locked="0" hidden="0"/>
    </dxf>
    <dxf>
      <border outline="0">
        <bottom style="thin">
          <color rgb="FFA6A6A6"/>
        </bottom>
      </border>
    </dxf>
    <dxf>
      <font>
        <b/>
        <i val="0"/>
        <strike val="0"/>
        <condense val="0"/>
        <extend val="0"/>
        <outline val="0"/>
        <shadow val="0"/>
        <u val="none"/>
        <vertAlign val="baseline"/>
        <sz val="10"/>
        <color rgb="FF000000"/>
        <name val="Verdana"/>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499984740745262"/>
        </left>
        <right style="thin">
          <color theme="0" tint="-0.499984740745262"/>
        </right>
        <top/>
        <bottom/>
        <vertical style="thin">
          <color theme="0" tint="-0.499984740745262"/>
        </vertical>
        <horizontal style="thin">
          <color theme="0" tint="-0.499984740745262"/>
        </horizontal>
      </border>
      <protection locked="1" hidden="0"/>
    </dxf>
    <dxf>
      <font>
        <b val="0"/>
        <i val="0"/>
        <strike val="0"/>
        <condense val="0"/>
        <extend val="0"/>
        <outline val="0"/>
        <shadow val="0"/>
        <u val="none"/>
        <vertAlign val="baseline"/>
        <sz val="10"/>
        <color auto="1"/>
        <name val="Verdana"/>
        <scheme val="none"/>
      </font>
      <numFmt numFmtId="166" formatCode="[$-10409]0.00%"/>
      <fill>
        <patternFill patternType="solid">
          <fgColor indexed="64"/>
          <bgColor theme="6" tint="0.79998168889431442"/>
        </patternFill>
      </fill>
      <alignment horizontal="center" vertical="center" textRotation="0" wrapText="1" indent="0" justifyLastLine="0" shrinkToFit="0" readingOrder="1"/>
      <border diagonalUp="0" diagonalDown="0" outline="0">
        <left style="thin">
          <color theme="0" tint="-0.34998626667073579"/>
        </left>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0"/>
        <color auto="1"/>
        <name val="Verdana"/>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0"/>
        <color auto="1"/>
        <name val="Verdana"/>
        <scheme val="none"/>
      </font>
      <numFmt numFmtId="165" formatCode="[$-10409]#,##0.00;\-#,##0.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0"/>
        <color auto="1"/>
        <name val="Verdana"/>
        <scheme val="none"/>
      </font>
      <numFmt numFmtId="164" formatCode="[$-10409]#,##0;\-#,##0"/>
      <fill>
        <patternFill patternType="none">
          <fgColor indexed="64"/>
          <bgColor indexed="65"/>
        </patternFill>
      </fill>
      <alignment horizontal="center" vertical="center"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0"/>
        <color auto="1"/>
        <name val="Verdana"/>
        <scheme val="none"/>
      </font>
      <numFmt numFmtId="165" formatCode="[$-10409]#,##0.00;\-#,##0.00"/>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0"/>
        <color auto="1"/>
        <name val="Verdana"/>
        <scheme val="none"/>
      </font>
      <numFmt numFmtId="165" formatCode="[$-10409]#,##0.00;\-#,##0.00"/>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0"/>
        <color auto="1"/>
        <name val="Verdana"/>
        <scheme val="none"/>
      </font>
      <numFmt numFmtId="165" formatCode="[$-10409]#,##0.00;\-#,##0.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0"/>
        <color auto="1"/>
        <name val="Verdana"/>
        <scheme val="none"/>
      </font>
      <numFmt numFmtId="164" formatCode="[$-10409]#,##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0"/>
        <color auto="1"/>
        <name val="Verdana"/>
        <scheme val="none"/>
      </font>
      <numFmt numFmtId="0" formatCode="General"/>
      <fill>
        <patternFill patternType="none">
          <fgColor indexed="64"/>
          <bgColor auto="1"/>
        </patternFill>
      </fill>
      <alignment horizontal="left" vertical="center"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0"/>
        <color auto="1"/>
        <name val="Verdana"/>
        <scheme val="none"/>
      </font>
      <numFmt numFmtId="0" formatCode="General"/>
      <fill>
        <patternFill patternType="none">
          <fgColor indexed="64"/>
          <bgColor indexed="65"/>
        </patternFill>
      </fill>
      <alignment horizontal="general" vertical="center" textRotation="0" wrapText="1" indent="0" justifyLastLine="0" shrinkToFit="0" readingOrder="0"/>
      <border diagonalUp="0" diagonalDown="0" outline="0">
        <left/>
        <right style="thin">
          <color theme="0" tint="-0.34998626667073579"/>
        </right>
        <top style="thin">
          <color theme="0" tint="-0.34998626667073579"/>
        </top>
        <bottom style="thin">
          <color theme="0" tint="-0.34998626667073579"/>
        </bottom>
      </border>
      <protection locked="0" hidden="0"/>
    </dxf>
    <dxf>
      <border outline="0">
        <top style="thin">
          <color theme="0" tint="-0.34998626667073579"/>
        </top>
      </border>
    </dxf>
    <dxf>
      <border outline="0">
        <left style="thin">
          <color indexed="64"/>
        </left>
        <right style="thin">
          <color indexed="64"/>
        </right>
        <top style="thin">
          <color theme="0" tint="-0.34998626667073579"/>
        </top>
        <bottom style="thin">
          <color theme="0" tint="-0.34998626667073579"/>
        </bottom>
      </border>
    </dxf>
    <dxf>
      <font>
        <b val="0"/>
        <i val="0"/>
        <strike val="0"/>
        <condense val="0"/>
        <extend val="0"/>
        <outline val="0"/>
        <shadow val="0"/>
        <u val="none"/>
        <vertAlign val="baseline"/>
        <sz val="10"/>
        <color auto="1"/>
        <name val="Verdana"/>
        <scheme val="none"/>
      </font>
      <numFmt numFmtId="0" formatCode="General"/>
      <fill>
        <patternFill patternType="none">
          <fgColor indexed="64"/>
          <bgColor indexed="65"/>
        </patternFill>
      </fill>
      <alignment horizontal="center" vertical="center" textRotation="0" wrapText="1" indent="0" justifyLastLine="0" shrinkToFit="0" readingOrder="1"/>
      <protection locked="0" hidden="0"/>
    </dxf>
    <dxf>
      <border outline="0">
        <bottom style="thin">
          <color theme="0" tint="-0.34998626667073579"/>
        </bottom>
      </border>
    </dxf>
    <dxf>
      <font>
        <b/>
        <i val="0"/>
        <strike val="0"/>
        <condense val="0"/>
        <extend val="0"/>
        <outline val="0"/>
        <shadow val="0"/>
        <u val="none"/>
        <vertAlign val="baseline"/>
        <sz val="10"/>
        <color rgb="FF000000"/>
        <name val="Verdana"/>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bottom/>
      </border>
      <protection locked="1" hidden="0"/>
    </dxf>
  </dxfs>
  <tableStyles count="2" defaultTableStyle="TableStyleMedium2" defaultPivotStyle="PivotStyleLight16">
    <tableStyle name="Estilo de tabla 1" pivot="0" count="0"/>
    <tableStyle name="Invisible" pivot="0" table="0" count="0"/>
  </tableStyles>
  <colors>
    <mruColors>
      <color rgb="FFEE2A2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digeigob-my.sharepoint.com/Users/nespaillat/Downloads/DEG-FORE013-Formulario-Informe-de-Evaluacion-Trimestral-de-Metas-Fisicas_28-marzo-2019%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ulario"/>
      <sheetName val="Historial de Cambios"/>
      <sheetName val="Validacion datos"/>
    </sheetNames>
    <sheetDataSet>
      <sheetData sheetId="0"/>
      <sheetData sheetId="1"/>
      <sheetData sheetId="2">
        <row r="2">
          <cell r="A2">
            <v>1</v>
          </cell>
          <cell r="B2" t="str">
            <v>DESARROLLO INSTITUCIONAL</v>
          </cell>
        </row>
        <row r="3">
          <cell r="A3">
            <v>2</v>
          </cell>
          <cell r="B3" t="str">
            <v>DESARROLLO SOCIAL</v>
          </cell>
        </row>
        <row r="4">
          <cell r="A4">
            <v>3</v>
          </cell>
          <cell r="B4" t="str">
            <v>DESARROLLO PRODUCTIVO</v>
          </cell>
        </row>
        <row r="5">
          <cell r="A5">
            <v>4</v>
          </cell>
          <cell r="B5" t="str">
            <v>DESARROLLO SOSTENIBLE</v>
          </cell>
        </row>
        <row r="8">
          <cell r="A8">
            <v>1.1000000000000001</v>
          </cell>
          <cell r="B8" t="str">
            <v>Administración pública transparente, eficiente y orientada</v>
          </cell>
          <cell r="D8" t="str">
            <v>1.1.1</v>
          </cell>
          <cell r="E8" t="str">
            <v>Estructurar una administración pública eficiente que actúe con honestidad, transparencia y rendición de cuentas y se oriente a la obtención de resultados en beneficio de la sociedad y del desarrollo nacional y local</v>
          </cell>
        </row>
        <row r="9">
          <cell r="A9">
            <v>1.2</v>
          </cell>
          <cell r="B9" t="str">
            <v>Imperio de la ley y seguridad ciudadana</v>
          </cell>
          <cell r="D9" t="str">
            <v>1.1.2</v>
          </cell>
          <cell r="E9" t="str">
            <v>Impulsar el desarrollo local, provincial y regional, mediante el fortalecmimiento de las capacidades de planificación y gestión a los municipios, la participación de los actores sociales y la coordinación con otras instancias del Estado, a fin de potenciar los recursos locales y aprovechar las oportunidades de los mercados globales</v>
          </cell>
        </row>
        <row r="10">
          <cell r="A10">
            <v>1.3</v>
          </cell>
          <cell r="B10" t="str">
            <v>Democracia participativa y ciudadanía responsable</v>
          </cell>
          <cell r="D10" t="str">
            <v>1.2.1</v>
          </cell>
          <cell r="E10" t="str">
            <v>Fortalecer el respeto a la ley y sancionar su incumplimiento a través de un sistema de administración de justicia accesible a toda la población, eficiente en el despacho judicial y ágil en los procesos judiciales</v>
          </cell>
        </row>
        <row r="11">
          <cell r="A11">
            <v>1.4</v>
          </cell>
          <cell r="B11" t="str">
            <v>Seguridad y convivencia pacífica</v>
          </cell>
          <cell r="D11" t="str">
            <v>1.2.2</v>
          </cell>
          <cell r="E11" t="str">
            <v>Construir un clima de seguridad ciudadana basado en el combate a las múltiples causas que originan la delincuencia, la violencia en la convivencia social y el crimen organizado, mediante la articulación eficiente de las políticas de prevención, persecución y sanción</v>
          </cell>
        </row>
        <row r="12">
          <cell r="A12">
            <v>2.1</v>
          </cell>
          <cell r="B12" t="str">
            <v>Educación de calidad para todos y todas</v>
          </cell>
          <cell r="D12" t="str">
            <v>1.3.1</v>
          </cell>
          <cell r="E12" t="str">
            <v>Promover la calidad de la democracia, sus principios, instituciones y procedimientos, facilitando la participación institucional y organizada de la población y el ejercicio responsable de los derechos y deberes ciudadanos</v>
          </cell>
        </row>
        <row r="13">
          <cell r="A13">
            <v>2.2000000000000002</v>
          </cell>
          <cell r="B13" t="str">
            <v>Salud y seguridad social integral</v>
          </cell>
          <cell r="D13" t="str">
            <v>1.3.2</v>
          </cell>
          <cell r="E13" t="str">
            <v>Promover la consolidación del sistema electoral y de partidos políticos para garantizar la actuación responsable, democrática y transparente de los actores e instituciones del sistema político</v>
          </cell>
        </row>
        <row r="14">
          <cell r="A14">
            <v>2.2999999999999998</v>
          </cell>
          <cell r="B14" t="str">
            <v>Igualdad de derechos y oportunidades</v>
          </cell>
          <cell r="D14" t="str">
            <v>1.3.3</v>
          </cell>
          <cell r="E14" t="str">
            <v>Fortalecer las capacidades de control y fiscalización del Congreso Nacional para proteger los recursos públicos y asegurar su uso eficiente, eficaz y transparente</v>
          </cell>
        </row>
        <row r="15">
          <cell r="A15">
            <v>2.4</v>
          </cell>
          <cell r="B15" t="str">
            <v>Cohesión territorial</v>
          </cell>
          <cell r="D15" t="str">
            <v>1.4.1</v>
          </cell>
          <cell r="E15" t="str">
            <v>Garantizar la defensa de los intereses nacionales en los espacios terrestre, marítimo y aéreo</v>
          </cell>
        </row>
        <row r="16">
          <cell r="A16">
            <v>2.5</v>
          </cell>
          <cell r="B16" t="str">
            <v>Vivienda digna en entornos saludables</v>
          </cell>
          <cell r="D16" t="str">
            <v>1.4.2</v>
          </cell>
          <cell r="E16" t="str">
            <v>Consolidar las relaciones internacionales como instrumento de la promoción del desarrollo nacional, la convivencia pacífica, el desarrollo global, regional e insular sostenible y un orden internacional justo, en consonancia con los principios democráticos y el derecho internacional</v>
          </cell>
        </row>
        <row r="17">
          <cell r="A17">
            <v>2.6</v>
          </cell>
          <cell r="B17" t="str">
            <v>Cultura e identidad nacional en un mundo global</v>
          </cell>
          <cell r="D17" t="str">
            <v>2.1.1</v>
          </cell>
          <cell r="E17" t="str">
            <v>Implantar y garantizar un sistema educativo nacional de calidad</v>
          </cell>
        </row>
        <row r="18">
          <cell r="A18">
            <v>2.7</v>
          </cell>
          <cell r="B18" t="str">
            <v>Deportes y recreación física para el desarrollo humano</v>
          </cell>
          <cell r="D18" t="str">
            <v>2.1.2</v>
          </cell>
          <cell r="E18" t="str">
            <v>Universalizar la educación desde el nivel inicial hasta completar el nivel medio</v>
          </cell>
        </row>
        <row r="19">
          <cell r="A19">
            <v>3.1</v>
          </cell>
          <cell r="B19" t="str">
            <v>Economía articulada, innovadora y ambientalmente sostenible, con una estructura productiva que genera crecimiento alto y sostenido, con trabajo digno, que se inserta de forma competitiva en la economía global</v>
          </cell>
          <cell r="D19" t="str">
            <v>2.2.1</v>
          </cell>
          <cell r="E19" t="str">
            <v>Garantizar el derecho de la población al acceso a un modelo de atención integral, con calidad y calidez, que privilegie la promoción de la salud y la prevención de la enfermedad, mediante la consolidación del Sistema Nacional de Salud</v>
          </cell>
        </row>
        <row r="20">
          <cell r="A20">
            <v>3.2</v>
          </cell>
          <cell r="B20" t="str">
            <v>Energía confiable y ambientalmente sostenible</v>
          </cell>
          <cell r="D20" t="str">
            <v>2.2.2</v>
          </cell>
          <cell r="E20" t="str">
            <v>Universalizar el aseguramiento en salud para garantizar el acceso a servicios de salud y reducir el gasto de bolsillo</v>
          </cell>
        </row>
        <row r="21">
          <cell r="A21">
            <v>3.3</v>
          </cell>
          <cell r="B21" t="str">
            <v>Competitividad e innovavión en un ambiente favorable a la cooperación y la responsabilidad social</v>
          </cell>
          <cell r="D21" t="str">
            <v>2.2.3</v>
          </cell>
          <cell r="E21" t="str">
            <v>Garantizar un sistema universal, único y sostenible de Seguridad Social frente a los riesgos de vejez, discapacidad y sobrevivencia, integrando y transparentando los regímenes segmentados existentes, en conformidad con la ley 87-00</v>
          </cell>
        </row>
        <row r="22">
          <cell r="A22">
            <v>3.4</v>
          </cell>
          <cell r="B22" t="str">
            <v>Empleos suficientes y dignos</v>
          </cell>
          <cell r="D22" t="str">
            <v>2.3.1</v>
          </cell>
          <cell r="E22" t="str">
            <v>Construir una cultura de igualdad y equidad entre hombres y mujeres</v>
          </cell>
        </row>
        <row r="23">
          <cell r="A23">
            <v>3.5</v>
          </cell>
          <cell r="B23" t="str">
            <v>Estructura productiva sectorial y territorialmente adecuada, integrada competitivamente a la economía global y que aprovecha las oportunidades del mercado local.</v>
          </cell>
          <cell r="D23" t="str">
            <v>2.3.2</v>
          </cell>
          <cell r="E23" t="str">
            <v>Elevar el capital humano y social y las oportunidades enconómicas para la población en condiciones de pobreza, a fin de elvar su empleabilidad, capacidad de generación de ingresos y mejoría de las condiciones de vida.</v>
          </cell>
        </row>
        <row r="24">
          <cell r="A24">
            <v>4.0999999999999996</v>
          </cell>
          <cell r="B24" t="str">
            <v>Manejo sostenible del medio ambiente</v>
          </cell>
          <cell r="D24" t="str">
            <v>2.3.3</v>
          </cell>
          <cell r="E24" t="str">
            <v>Disminuir la pobreza mediante un efectivo y eficiente sistema de protección social, que tome en cuenta las necesidades y vulnerabilidades a lo largo del ciclo de vida</v>
          </cell>
        </row>
        <row r="25">
          <cell r="A25">
            <v>4.2</v>
          </cell>
          <cell r="B25" t="str">
            <v>Eficaz gestión de riesgos para minimizar pérdidas humanas, económicas y ambientales.</v>
          </cell>
          <cell r="D25" t="str">
            <v>2.3.4</v>
          </cell>
          <cell r="E25" t="str">
            <v>Proteger a los niños, niñas, adolescentes y jóvenes desde la primera infancia para propiciar su desarrollo integral e inclusión social</v>
          </cell>
        </row>
        <row r="26">
          <cell r="A26">
            <v>4.3</v>
          </cell>
          <cell r="B26" t="str">
            <v>Adecuada adaptación al cambio climático</v>
          </cell>
          <cell r="D26" t="str">
            <v>2.3.5</v>
          </cell>
          <cell r="E26" t="str">
            <v>Proteger a la población adulta mayor, en particular aquella en condiciones de vulnerabilidad, e impulsar su inclusión económica y social</v>
          </cell>
        </row>
        <row r="27">
          <cell r="D27" t="str">
            <v>2.3.6</v>
          </cell>
          <cell r="E27" t="str">
            <v>Proteger a las personas con discapacidad, en particular aquellas en condiciones de vulnerabilidad, e impulsar su inclusión económica y social</v>
          </cell>
        </row>
        <row r="28">
          <cell r="D28" t="str">
            <v>2.3.7</v>
          </cell>
          <cell r="E28" t="str">
            <v>Ordenar los flujos migratorios conforme a las necesidades del desarrollo nacional</v>
          </cell>
        </row>
        <row r="29">
          <cell r="D29" t="str">
            <v>2.3.8</v>
          </cell>
          <cell r="E29" t="str">
            <v>Promover y proteger los derechos de la población dominicana en el exterior y propiciar la conservación de su identidad nacional</v>
          </cell>
        </row>
        <row r="30">
          <cell r="D30" t="str">
            <v>2.4.1</v>
          </cell>
          <cell r="E30" t="str">
            <v>Integrar la dimensión de la cohesión territorial en el diseño y la gestión de las políticas públicas</v>
          </cell>
        </row>
        <row r="31">
          <cell r="D31" t="str">
            <v>2.4.2</v>
          </cell>
          <cell r="E31" t="str">
            <v>Reducir la disparidad urbano-rural e interregional en el acceso a servicios y oportunidades económicas, mediante la promoción de un desarrollo territorial ordenado e inclusivo</v>
          </cell>
        </row>
        <row r="32">
          <cell r="D32" t="str">
            <v>2.4.3</v>
          </cell>
          <cell r="E32" t="str">
            <v>Promover el desarrollo sostenible de la zona fronteriza</v>
          </cell>
        </row>
        <row r="33">
          <cell r="D33" t="str">
            <v>2.5.1</v>
          </cell>
          <cell r="E33" t="str">
            <v>Facilitar el acceso de la población a viviendas económicas, seguras y dignas, con seguridad jurídica y en asentamientos humanos sostenibles, socialmente integrados, que cumplan con los criterios de adecuada gestión de riesgos y accesibilidad universal para las personas con discapacidad físico motora</v>
          </cell>
        </row>
        <row r="34">
          <cell r="D34" t="str">
            <v>2.5.2</v>
          </cell>
          <cell r="E34" t="str">
            <v>Garantizar el acceso universal a servicios de agua potable y saneamiento, provistos con calidad y eficiencia</v>
          </cell>
        </row>
        <row r="35">
          <cell r="D35" t="str">
            <v>2.6.1</v>
          </cell>
          <cell r="E35" t="str">
            <v>Recuperar, promover y desarrollar los diferentes procesos y manifestaciones culturales que reafirman la identidad nacional, en un marco de participación, pluralidad, equidad de género y apertura al entorno regional y global</v>
          </cell>
        </row>
        <row r="36">
          <cell r="D36" t="str">
            <v>2.6.2</v>
          </cell>
          <cell r="E36" t="str">
            <v>Promover el desarrollo de la industria cultural</v>
          </cell>
        </row>
        <row r="37">
          <cell r="D37" t="str">
            <v>2.7.1</v>
          </cell>
          <cell r="E37" t="str">
            <v>Promover la cultura de práctica sistemática de actividades físicas y del deporte para elevar la calidad de vida</v>
          </cell>
        </row>
        <row r="38">
          <cell r="D38" t="str">
            <v>3.1.1</v>
          </cell>
          <cell r="E38" t="str">
            <v>Garantizar la sostenibilidad macroeconómica</v>
          </cell>
        </row>
        <row r="39">
          <cell r="D39" t="str">
            <v>3.1.2</v>
          </cell>
          <cell r="E39" t="str">
            <v>Consolidar una gestión de las finanzas públicas sostenible, que asigne los recursos en función de las prioridades del desarrollo nacional y propicie una distribución equitativa de la renta nacional</v>
          </cell>
        </row>
        <row r="40">
          <cell r="D40" t="str">
            <v>3.1.3</v>
          </cell>
          <cell r="E40" t="str">
            <v>Consolidar un sistema financiero eficiente, solvente y profundo que apoye la generación de ahorro y su canalización al desarrollo productivo</v>
          </cell>
        </row>
        <row r="41">
          <cell r="D41" t="str">
            <v>3.2.1</v>
          </cell>
          <cell r="E41" t="str">
            <v>Asegurar un suministro confiable de electricidad, a precios competitivos y en condiciones de sostenibilidad financiera y ambiental</v>
          </cell>
        </row>
        <row r="42">
          <cell r="D42" t="str">
            <v>3.2.2</v>
          </cell>
          <cell r="E42" t="str">
            <v>Garantizar un suministro de combustibles confiable, diversificado, a precios competitivos y en condiciones de sostenibilidad ambiental</v>
          </cell>
        </row>
        <row r="43">
          <cell r="D43" t="str">
            <v>3.3.1</v>
          </cell>
          <cell r="E43" t="str">
            <v>Desarrollar un entorno regulador que asegure un funcionamiento ordenado de los mercados y un clima de inversión y negocios pro-competitivo en un marco de responsabilidad social</v>
          </cell>
        </row>
        <row r="44">
          <cell r="D44" t="str">
            <v>3.3.2</v>
          </cell>
          <cell r="E44" t="str">
            <v>Consolidar el clima de paz laboral para apoyar la generación de empleo decente</v>
          </cell>
        </row>
        <row r="45">
          <cell r="D45" t="str">
            <v>3.3.3</v>
          </cell>
          <cell r="E45" t="str">
            <v>Consolidar un sistema de educación superior de calidad, que responda a las necesidades del desarrollo de la Nación</v>
          </cell>
        </row>
        <row r="46">
          <cell r="D46" t="str">
            <v>3.3.4</v>
          </cell>
          <cell r="E46" t="str">
            <v>Fortalecer el sistema nacional de ciencia, tecnoloíia e innovación para dea respuestas a las demandas económicas, sociales y culturales de la nación y propiciar la inserción en la sociedad y economía del conocimiento</v>
          </cell>
        </row>
        <row r="47">
          <cell r="D47" t="str">
            <v>3.3.5</v>
          </cell>
          <cell r="E47" t="str">
            <v>Lograr acceso universal y uso productivo de las tecnologías de la información y comunicación (TIC)</v>
          </cell>
        </row>
        <row r="48">
          <cell r="D48" t="str">
            <v>3.3.6</v>
          </cell>
          <cell r="E48" t="str">
            <v>Expandir la cobertura y mejorar la calidad y competitividad de la infraestructura y servicios de transporte, logística, orientándolos a la integración del territorio, al apoyo del desarrollo productivo a la inserción competitiva en los mercados internacionales.</v>
          </cell>
        </row>
        <row r="49">
          <cell r="D49" t="str">
            <v>3.3.7</v>
          </cell>
          <cell r="E49" t="str">
            <v>Convertir al país en un centro logístico regional, aprovechando sus ventajas de localización geográfica</v>
          </cell>
        </row>
        <row r="50">
          <cell r="D50" t="str">
            <v>3.4.1</v>
          </cell>
          <cell r="E50" t="str">
            <v>Propiciar mayores niveles de inversión, tanto nacional como extranjera, en actividades de alto valor agregado y capacidad de generación de empleo decente</v>
          </cell>
        </row>
        <row r="51">
          <cell r="D51" t="str">
            <v>3.4.2</v>
          </cell>
          <cell r="E51" t="str">
            <v>Consolidar el Sistema de Formación y Capacitación Continua para el Trabajo, a fin de acompañar al aparato productivo en su proceso de escalamiento de valor, facilitar la inserción en el mercado laboral y desarrollar capacidades emprendedoras</v>
          </cell>
        </row>
        <row r="52">
          <cell r="D52" t="str">
            <v>3.4.3</v>
          </cell>
          <cell r="E52" t="str">
            <v>Elevar la eficiencia, capacidad de inversión y productividad de las micro, pequeñas y medianas empresas (MIPYME).</v>
          </cell>
        </row>
        <row r="53">
          <cell r="D53" t="str">
            <v>3.5.1</v>
          </cell>
          <cell r="E53" t="str">
            <v>Impulsar el desarrollo exportador sobre la base de una inserción competitiva en los mercados internacionales</v>
          </cell>
        </row>
        <row r="54">
          <cell r="D54" t="str">
            <v>3.5.2</v>
          </cell>
          <cell r="E54" t="str">
            <v>Crear la infraestructura (física e institucional) de normalización, metrología, reglamentación técnica y acreditación, que garantice el cumplimiento de los requisitos de los mercados globales y un compromiso con la excelencia</v>
          </cell>
        </row>
        <row r="55">
          <cell r="D55" t="str">
            <v>3.5.3</v>
          </cell>
          <cell r="E55" t="str">
            <v>Elevar la productividad, competitividad y sostenibilidad ambiental y financiera de las cadenas agroproductivas, a fin de contribuir a la seguridad alimentaria, aprovechar el potencial exportador y generar empleo e ingresos para la población rural</v>
          </cell>
        </row>
        <row r="56">
          <cell r="D56" t="str">
            <v>3.5.4</v>
          </cell>
          <cell r="E56" t="str">
            <v>Desarrollar un sector manufacturero articulador del aparato productivo nacional, ambientalmente sostenible e integrado a los mercados globales con creciente escalamiento en las cadenas de valor</v>
          </cell>
        </row>
        <row r="57">
          <cell r="D57" t="str">
            <v>3.5.5</v>
          </cell>
          <cell r="E57" t="str">
            <v>Apoyar la competitividad, diversificación y sostenibilidad del sector turismo</v>
          </cell>
        </row>
        <row r="58">
          <cell r="D58" t="str">
            <v>3.5.6</v>
          </cell>
          <cell r="E58" t="str">
            <v>Consolidar un entorno adecuado que incentive la inversión para el desarrollo sostenible del sector minero</v>
          </cell>
        </row>
        <row r="59">
          <cell r="D59" t="str">
            <v>4.1.1</v>
          </cell>
          <cell r="E59" t="str">
            <v>Proteger y usar de forma sostenible los bienes y servicios de los ecosistemas, la bio-diversidad y el patrimonio natural de la nación, incluidos los recursos marinos</v>
          </cell>
        </row>
        <row r="60">
          <cell r="D60" t="str">
            <v>4.1.2</v>
          </cell>
          <cell r="E60" t="str">
            <v>Promover la producción y el consumo sostenibles</v>
          </cell>
        </row>
        <row r="61">
          <cell r="D61" t="str">
            <v>4.1.3</v>
          </cell>
          <cell r="E61" t="str">
            <v>Desarrollar una gestión integral de desechos, sustancias contaminantes y fuentes de contaminación</v>
          </cell>
        </row>
        <row r="62">
          <cell r="D62" t="str">
            <v>4.1.4</v>
          </cell>
          <cell r="E62" t="str">
            <v>Gestionar el recurso agua de manera eficiente y sostenible, para garantizar la seguridad hídrica</v>
          </cell>
        </row>
        <row r="63">
          <cell r="D63" t="str">
            <v>4.2.1</v>
          </cell>
          <cell r="E63" t="str">
            <v>Desarrollar un eficaz sistema nacional de gestión integral de riesgos, con activa participación de las comunidades y gobiernos locales, que minimice los daños y posibilite la recuperación rápida y sostenible de las áreas y poblaciones afectadas</v>
          </cell>
        </row>
        <row r="64">
          <cell r="D64" t="str">
            <v>4.3.1</v>
          </cell>
          <cell r="E64" t="str">
            <v>Reducir la vulnerabilidad, avanzar en la adaptación a los efectos del cambio climático y contribuir a la mitigación de sus causas</v>
          </cell>
        </row>
      </sheetData>
    </sheetDataSet>
  </externalBook>
</externalLink>
</file>

<file path=xl/tables/table1.xml><?xml version="1.0" encoding="utf-8"?>
<table xmlns="http://schemas.openxmlformats.org/spreadsheetml/2006/main" id="1" name="Tabla1" displayName="Tabla1" ref="A23:J28" totalsRowShown="0" headerRowDxfId="44" dataDxfId="42" headerRowBorderDxfId="43" tableBorderDxfId="41" totalsRowBorderDxfId="40">
  <tableColumns count="10">
    <tableColumn id="1" name="Producto" dataDxfId="39"/>
    <tableColumn id="2" name="Indicador" dataDxfId="38"/>
    <tableColumn id="3" name="Física_x000a_(A)" dataDxfId="37"/>
    <tableColumn id="4" name="Financiera_x000a_(B)" dataDxfId="36"/>
    <tableColumn id="9" name="Física_x000a_(C)" dataDxfId="35"/>
    <tableColumn id="10" name="Financiera_x000a_(D)" dataDxfId="34"/>
    <tableColumn id="5" name="Física _x000a_(E)" dataDxfId="33"/>
    <tableColumn id="6" name="Financiera _x000a_ (F)" dataDxfId="32"/>
    <tableColumn id="7" name="Física _x000a_(%)_x000a_ G=E/C" dataDxfId="31" dataCellStyle="Porcentaje">
      <calculatedColumnFormula>IF(G24&gt;0,G24/E24,0)</calculatedColumnFormula>
    </tableColumn>
    <tableColumn id="8" name="Financiero _x000a_(%) _x000a_H=F/D" dataDxfId="30">
      <calculatedColumnFormula>IF(H24&gt;0,H24/F24,0)</calculatedColumnFormula>
    </tableColumn>
  </tableColumns>
  <tableStyleInfo name="Estilo de tabla 1" showFirstColumn="0" showLastColumn="0" showRowStripes="1" showColumnStripes="0"/>
</table>
</file>

<file path=xl/tables/table2.xml><?xml version="1.0" encoding="utf-8"?>
<table xmlns="http://schemas.openxmlformats.org/spreadsheetml/2006/main" id="5" name="Tabla16" displayName="Tabla16" ref="A23:J24" totalsRowShown="0" headerRowDxfId="29" dataDxfId="27" headerRowBorderDxfId="28" tableBorderDxfId="26" totalsRowBorderDxfId="25">
  <tableColumns count="10">
    <tableColumn id="1" name="Producto" dataDxfId="24"/>
    <tableColumn id="2" name="Indicador" dataDxfId="23"/>
    <tableColumn id="3" name="Física_x000a_(A)" dataDxfId="22"/>
    <tableColumn id="4" name="Financiera_x000a_(B)" dataDxfId="21"/>
    <tableColumn id="9" name="Física_x000a_(C)" dataDxfId="20"/>
    <tableColumn id="10" name="Financiera_x000a_(D)" dataDxfId="19"/>
    <tableColumn id="5" name="Física _x000a_(E)" dataDxfId="18"/>
    <tableColumn id="6" name="Financiera _x000a_ (F)" dataDxfId="17"/>
    <tableColumn id="7" name="Física _x000a_(%)_x000a_ G=E/C" dataDxfId="16" dataCellStyle="Porcentaje">
      <calculatedColumnFormula>IF(G24&gt;0,G24/E24,0)</calculatedColumnFormula>
    </tableColumn>
    <tableColumn id="8" name="Financiero _x000a_(%) _x000a_H=F/D" dataDxfId="15">
      <calculatedColumnFormula>IF(H24&gt;0,H24/F24,0)</calculatedColumnFormula>
    </tableColumn>
  </tableColumns>
  <tableStyleInfo name="Estilo de tabla 1" showFirstColumn="0" showLastColumn="0" showRowStripes="1" showColumnStripes="0"/>
</table>
</file>

<file path=xl/tables/table3.xml><?xml version="1.0" encoding="utf-8"?>
<table xmlns="http://schemas.openxmlformats.org/spreadsheetml/2006/main" id="7" name="Tabla18" displayName="Tabla18" ref="A23:J28" totalsRowShown="0" headerRowDxfId="14" dataDxfId="12" headerRowBorderDxfId="13" tableBorderDxfId="11" totalsRowBorderDxfId="10">
  <tableColumns count="10">
    <tableColumn id="1" name="Producto" dataDxfId="9"/>
    <tableColumn id="2" name="Indicador" dataDxfId="8"/>
    <tableColumn id="3" name="Física_x000a_(A)" dataDxfId="7"/>
    <tableColumn id="4" name="Financiera_x000a_(B)" dataDxfId="6"/>
    <tableColumn id="9" name="Física_x000a_(C)" dataDxfId="5"/>
    <tableColumn id="10" name="Financiera_x000a_(D)" dataDxfId="4"/>
    <tableColumn id="5" name="Física _x000a_(E)" dataDxfId="3"/>
    <tableColumn id="6" name="Financiera _x000a_ (F)" dataDxfId="2"/>
    <tableColumn id="7" name="Física _x000a_(%)_x000a_ G=E/C" dataDxfId="1" dataCellStyle="Porcentaje">
      <calculatedColumnFormula>IF(G24&gt;0,G24/E24,0)</calculatedColumnFormula>
    </tableColumn>
    <tableColumn id="8" name="Financiero _x000a_(%) _x000a_H=F/D" dataDxfId="0">
      <calculatedColumnFormula>IF(H24&gt;0,H24/F24,0)</calculatedColumnFormula>
    </tableColumn>
  </tableColumns>
  <tableStyleInfo name="Estilo de tabla 1"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vmlDrawing" Target="../drawings/vmlDrawing3.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vmlDrawing" Target="../drawings/vmlDrawing4.vml"/><Relationship Id="rId1" Type="http://schemas.openxmlformats.org/officeDocument/2006/relationships/printerSettings" Target="../printerSettings/printerSettings3.bin"/><Relationship Id="rId5" Type="http://schemas.openxmlformats.org/officeDocument/2006/relationships/comments" Target="../comments2.xml"/><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K58"/>
  <sheetViews>
    <sheetView view="pageLayout" topLeftCell="A46" zoomScaleNormal="100" zoomScaleSheetLayoutView="40" workbookViewId="0">
      <selection activeCell="B49" sqref="B49:J49"/>
    </sheetView>
  </sheetViews>
  <sheetFormatPr baseColWidth="10" defaultRowHeight="14.25" x14ac:dyDescent="0.2"/>
  <cols>
    <col min="1" max="1" width="33" style="3" customWidth="1"/>
    <col min="2" max="2" width="19.28515625" style="3" bestFit="1" customWidth="1"/>
    <col min="3" max="3" width="12.7109375" style="3" customWidth="1"/>
    <col min="4" max="4" width="16.140625" style="3" bestFit="1" customWidth="1"/>
    <col min="5" max="5" width="12.7109375" style="3" customWidth="1"/>
    <col min="6" max="6" width="18.28515625" style="3" customWidth="1"/>
    <col min="7" max="7" width="12.7109375" style="3" customWidth="1"/>
    <col min="8" max="8" width="15" style="3" bestFit="1" customWidth="1"/>
    <col min="9" max="10" width="12.7109375" style="3" customWidth="1"/>
    <col min="11" max="11" width="11.42578125" style="3"/>
    <col min="12" max="16384" width="11.42578125" style="2"/>
  </cols>
  <sheetData>
    <row r="1" spans="1:11" ht="20.25" customHeight="1" x14ac:dyDescent="0.2">
      <c r="A1" s="86" t="s">
        <v>67</v>
      </c>
      <c r="B1" s="87"/>
      <c r="C1" s="87"/>
      <c r="D1" s="87"/>
      <c r="E1" s="87"/>
      <c r="F1" s="87"/>
      <c r="G1" s="87"/>
      <c r="H1" s="87"/>
      <c r="I1" s="87"/>
      <c r="J1" s="88"/>
      <c r="K1" s="1"/>
    </row>
    <row r="2" spans="1:11" ht="20.25" customHeight="1" x14ac:dyDescent="0.2">
      <c r="A2" s="90" t="s">
        <v>0</v>
      </c>
      <c r="B2" s="91"/>
      <c r="C2" s="91"/>
      <c r="D2" s="91"/>
      <c r="E2" s="91"/>
      <c r="F2" s="91"/>
      <c r="G2" s="91"/>
      <c r="H2" s="91"/>
      <c r="I2" s="91"/>
      <c r="J2" s="92"/>
      <c r="K2" s="1"/>
    </row>
    <row r="3" spans="1:11" ht="19.5" customHeight="1" x14ac:dyDescent="0.2">
      <c r="A3" s="11" t="s">
        <v>1</v>
      </c>
      <c r="B3" s="84" t="s">
        <v>46</v>
      </c>
      <c r="C3" s="84"/>
      <c r="D3" s="84"/>
      <c r="E3" s="84"/>
      <c r="F3" s="84"/>
      <c r="G3" s="84"/>
      <c r="H3" s="84"/>
      <c r="I3" s="84"/>
      <c r="J3" s="84"/>
      <c r="K3" s="1"/>
    </row>
    <row r="4" spans="1:11" ht="18.75" customHeight="1" x14ac:dyDescent="0.2">
      <c r="A4" s="12" t="s">
        <v>27</v>
      </c>
      <c r="B4" s="84" t="s">
        <v>47</v>
      </c>
      <c r="C4" s="84"/>
      <c r="D4" s="84"/>
      <c r="E4" s="84"/>
      <c r="F4" s="84"/>
      <c r="G4" s="84"/>
      <c r="H4" s="84"/>
      <c r="I4" s="84"/>
      <c r="J4" s="84"/>
      <c r="K4" s="1"/>
    </row>
    <row r="5" spans="1:11" ht="18.75" customHeight="1" x14ac:dyDescent="0.2">
      <c r="A5" s="12" t="s">
        <v>28</v>
      </c>
      <c r="B5" s="84" t="s">
        <v>48</v>
      </c>
      <c r="C5" s="84"/>
      <c r="D5" s="84"/>
      <c r="E5" s="84"/>
      <c r="F5" s="84"/>
      <c r="G5" s="84"/>
      <c r="H5" s="84"/>
      <c r="I5" s="84"/>
      <c r="J5" s="84"/>
      <c r="K5" s="1"/>
    </row>
    <row r="6" spans="1:11" ht="51.75" customHeight="1" x14ac:dyDescent="0.2">
      <c r="A6" s="11" t="s">
        <v>2</v>
      </c>
      <c r="B6" s="85" t="s">
        <v>56</v>
      </c>
      <c r="C6" s="85"/>
      <c r="D6" s="85"/>
      <c r="E6" s="85"/>
      <c r="F6" s="85"/>
      <c r="G6" s="85"/>
      <c r="H6" s="85"/>
      <c r="I6" s="85"/>
      <c r="J6" s="85"/>
    </row>
    <row r="7" spans="1:11" ht="57.75" customHeight="1" x14ac:dyDescent="0.2">
      <c r="A7" s="11" t="s">
        <v>3</v>
      </c>
      <c r="B7" s="85" t="s">
        <v>57</v>
      </c>
      <c r="C7" s="85"/>
      <c r="D7" s="85"/>
      <c r="E7" s="85"/>
      <c r="F7" s="85"/>
      <c r="G7" s="85"/>
      <c r="H7" s="85"/>
      <c r="I7" s="85"/>
      <c r="J7" s="85"/>
    </row>
    <row r="8" spans="1:11" ht="19.5" customHeight="1" x14ac:dyDescent="0.2">
      <c r="A8" s="86" t="s">
        <v>4</v>
      </c>
      <c r="B8" s="87"/>
      <c r="C8" s="87"/>
      <c r="D8" s="87"/>
      <c r="E8" s="87"/>
      <c r="F8" s="87"/>
      <c r="G8" s="87"/>
      <c r="H8" s="87"/>
      <c r="I8" s="87"/>
      <c r="J8" s="88"/>
    </row>
    <row r="9" spans="1:11" ht="21" customHeight="1" x14ac:dyDescent="0.2">
      <c r="A9" s="11" t="s">
        <v>5</v>
      </c>
      <c r="B9" s="4">
        <v>1</v>
      </c>
      <c r="C9" s="89" t="str">
        <f>IFERROR(VLOOKUP(B9,'[1]Validacion datos'!A2:B5,2,FALSE),"")</f>
        <v>DESARROLLO INSTITUCIONAL</v>
      </c>
      <c r="D9" s="89"/>
      <c r="E9" s="89"/>
      <c r="F9" s="89"/>
      <c r="G9" s="89"/>
      <c r="H9" s="89"/>
      <c r="I9" s="89"/>
      <c r="J9" s="89"/>
    </row>
    <row r="10" spans="1:11" ht="17.25" customHeight="1" x14ac:dyDescent="0.2">
      <c r="A10" s="11" t="s">
        <v>6</v>
      </c>
      <c r="B10" s="5">
        <v>1.2</v>
      </c>
      <c r="C10" s="89" t="str">
        <f>IFERROR(VLOOKUP(B10,'[1]Validacion datos'!A8:B26,2,FALSE),"")</f>
        <v>Imperio de la ley y seguridad ciudadana</v>
      </c>
      <c r="D10" s="89"/>
      <c r="E10" s="89"/>
      <c r="F10" s="89"/>
      <c r="G10" s="89"/>
      <c r="H10" s="89"/>
      <c r="I10" s="89"/>
      <c r="J10" s="89"/>
    </row>
    <row r="11" spans="1:11" ht="63.75" customHeight="1" x14ac:dyDescent="0.2">
      <c r="A11" s="11" t="s">
        <v>7</v>
      </c>
      <c r="B11" s="6" t="s">
        <v>69</v>
      </c>
      <c r="C11" s="99" t="str">
        <f>IFERROR(VLOOKUP(B11,'[1]Validacion datos'!D8:E64,2,FALSE),"")</f>
        <v>Construir un clima de seguridad ciudadana basado en el combate a las múltiples causas que originan la delincuencia, la violencia en la convivencia social y el crimen organizado, mediante la articulación eficiente de las políticas de prevención, persecución y sanción</v>
      </c>
      <c r="D11" s="100"/>
      <c r="E11" s="100"/>
      <c r="F11" s="100"/>
      <c r="G11" s="100"/>
      <c r="H11" s="100"/>
      <c r="I11" s="100"/>
      <c r="J11" s="101"/>
    </row>
    <row r="12" spans="1:11" ht="15" x14ac:dyDescent="0.2">
      <c r="A12" s="86" t="s">
        <v>8</v>
      </c>
      <c r="B12" s="87"/>
      <c r="C12" s="87"/>
      <c r="D12" s="87"/>
      <c r="E12" s="87"/>
      <c r="F12" s="87"/>
      <c r="G12" s="87"/>
      <c r="H12" s="87"/>
      <c r="I12" s="87"/>
      <c r="J12" s="88"/>
    </row>
    <row r="13" spans="1:11" ht="21.75" customHeight="1" x14ac:dyDescent="0.2">
      <c r="A13" s="11" t="s">
        <v>9</v>
      </c>
      <c r="B13" s="82" t="s">
        <v>49</v>
      </c>
      <c r="C13" s="82"/>
      <c r="D13" s="82"/>
      <c r="E13" s="82"/>
      <c r="F13" s="82"/>
      <c r="G13" s="82"/>
      <c r="H13" s="82"/>
      <c r="I13" s="82"/>
      <c r="J13" s="83"/>
    </row>
    <row r="14" spans="1:11" ht="140.25" customHeight="1" x14ac:dyDescent="0.2">
      <c r="A14" s="13" t="s">
        <v>10</v>
      </c>
      <c r="B14" s="82" t="s">
        <v>77</v>
      </c>
      <c r="C14" s="82"/>
      <c r="D14" s="82"/>
      <c r="E14" s="82"/>
      <c r="F14" s="82"/>
      <c r="G14" s="82"/>
      <c r="H14" s="82"/>
      <c r="I14" s="82"/>
      <c r="J14" s="83"/>
    </row>
    <row r="15" spans="1:11" ht="54.75" customHeight="1" x14ac:dyDescent="0.2">
      <c r="A15" s="13" t="s">
        <v>87</v>
      </c>
      <c r="B15" s="82" t="s">
        <v>78</v>
      </c>
      <c r="C15" s="82"/>
      <c r="D15" s="82"/>
      <c r="E15" s="82"/>
      <c r="F15" s="82"/>
      <c r="G15" s="82"/>
      <c r="H15" s="82"/>
      <c r="I15" s="82"/>
      <c r="J15" s="83"/>
    </row>
    <row r="16" spans="1:11" ht="43.5" customHeight="1" x14ac:dyDescent="0.2">
      <c r="A16" s="13" t="s">
        <v>29</v>
      </c>
      <c r="B16" s="82" t="s">
        <v>79</v>
      </c>
      <c r="C16" s="82"/>
      <c r="D16" s="82"/>
      <c r="E16" s="82"/>
      <c r="F16" s="82"/>
      <c r="G16" s="82"/>
      <c r="H16" s="82"/>
      <c r="I16" s="82"/>
      <c r="J16" s="83"/>
      <c r="K16" s="1"/>
    </row>
    <row r="17" spans="1:11" ht="20.25" customHeight="1" x14ac:dyDescent="0.2">
      <c r="A17" s="86" t="s">
        <v>11</v>
      </c>
      <c r="B17" s="87"/>
      <c r="C17" s="87"/>
      <c r="D17" s="87"/>
      <c r="E17" s="87"/>
      <c r="F17" s="87"/>
      <c r="G17" s="87"/>
      <c r="H17" s="87"/>
      <c r="I17" s="87"/>
      <c r="J17" s="88"/>
    </row>
    <row r="18" spans="1:11" ht="16.5" customHeight="1" x14ac:dyDescent="0.2">
      <c r="A18" s="90" t="s">
        <v>12</v>
      </c>
      <c r="B18" s="91"/>
      <c r="C18" s="91"/>
      <c r="D18" s="91"/>
      <c r="E18" s="91"/>
      <c r="F18" s="91"/>
      <c r="G18" s="91"/>
      <c r="H18" s="91"/>
      <c r="I18" s="91"/>
      <c r="J18" s="92"/>
      <c r="K18" s="1"/>
    </row>
    <row r="19" spans="1:11" ht="36.75" customHeight="1" x14ac:dyDescent="0.2">
      <c r="A19" s="104" t="s">
        <v>13</v>
      </c>
      <c r="B19" s="104"/>
      <c r="C19" s="104" t="s">
        <v>14</v>
      </c>
      <c r="D19" s="104"/>
      <c r="E19" s="104"/>
      <c r="F19" s="104" t="s">
        <v>15</v>
      </c>
      <c r="G19" s="104"/>
      <c r="H19" s="104"/>
      <c r="I19" s="104" t="s">
        <v>16</v>
      </c>
      <c r="J19" s="104"/>
    </row>
    <row r="20" spans="1:11" ht="28.5" customHeight="1" x14ac:dyDescent="0.2">
      <c r="A20" s="108">
        <v>613449905</v>
      </c>
      <c r="B20" s="109"/>
      <c r="C20" s="96">
        <f>D24+D25+D26+D27+D28</f>
        <v>438077530</v>
      </c>
      <c r="D20" s="97"/>
      <c r="E20" s="98"/>
      <c r="F20" s="96">
        <f>+H24+H25+H26+H27+H28</f>
        <v>80700317.530000001</v>
      </c>
      <c r="G20" s="97"/>
      <c r="H20" s="98"/>
      <c r="I20" s="110">
        <f>+IF(F20&gt;0,F20/C20,0)</f>
        <v>0.18421469261388504</v>
      </c>
      <c r="J20" s="111"/>
    </row>
    <row r="21" spans="1:11" ht="20.25" customHeight="1" x14ac:dyDescent="0.2">
      <c r="A21" s="90" t="s">
        <v>43</v>
      </c>
      <c r="B21" s="91"/>
      <c r="C21" s="91"/>
      <c r="D21" s="91"/>
      <c r="E21" s="91"/>
      <c r="F21" s="91"/>
      <c r="G21" s="91"/>
      <c r="H21" s="91"/>
      <c r="I21" s="91"/>
      <c r="J21" s="92"/>
      <c r="K21" s="1"/>
    </row>
    <row r="22" spans="1:11" ht="50.25" customHeight="1" x14ac:dyDescent="0.2">
      <c r="A22" s="14"/>
      <c r="B22" s="15"/>
      <c r="C22" s="93" t="s">
        <v>38</v>
      </c>
      <c r="D22" s="94"/>
      <c r="E22" s="93" t="s">
        <v>45</v>
      </c>
      <c r="F22" s="94"/>
      <c r="G22" s="93" t="s">
        <v>44</v>
      </c>
      <c r="H22" s="93"/>
      <c r="I22" s="93" t="s">
        <v>17</v>
      </c>
      <c r="J22" s="95"/>
    </row>
    <row r="23" spans="1:11" ht="38.25" x14ac:dyDescent="0.2">
      <c r="A23" s="7" t="s">
        <v>18</v>
      </c>
      <c r="B23" s="8" t="s">
        <v>19</v>
      </c>
      <c r="C23" s="8" t="s">
        <v>30</v>
      </c>
      <c r="D23" s="8" t="s">
        <v>31</v>
      </c>
      <c r="E23" s="8" t="s">
        <v>32</v>
      </c>
      <c r="F23" s="8" t="s">
        <v>33</v>
      </c>
      <c r="G23" s="8" t="s">
        <v>34</v>
      </c>
      <c r="H23" s="8" t="s">
        <v>35</v>
      </c>
      <c r="I23" s="8" t="s">
        <v>36</v>
      </c>
      <c r="J23" s="9" t="s">
        <v>37</v>
      </c>
    </row>
    <row r="24" spans="1:11" ht="81" customHeight="1" x14ac:dyDescent="0.2">
      <c r="A24" s="26" t="s">
        <v>89</v>
      </c>
      <c r="B24" s="77" t="s">
        <v>50</v>
      </c>
      <c r="C24" s="16">
        <v>93</v>
      </c>
      <c r="D24" s="76">
        <v>42055435</v>
      </c>
      <c r="E24" s="25">
        <v>23</v>
      </c>
      <c r="F24" s="18">
        <v>12524727</v>
      </c>
      <c r="G24" s="19">
        <v>23</v>
      </c>
      <c r="H24" s="17">
        <v>5140705.74</v>
      </c>
      <c r="I24" s="20">
        <f>IF(G24&gt;0,G24/E24,0)</f>
        <v>1</v>
      </c>
      <c r="J24" s="21">
        <f t="shared" ref="J24:J28" si="0">IF(H24&gt;0,H24/F24,0)</f>
        <v>0.41044453424014754</v>
      </c>
    </row>
    <row r="25" spans="1:11" ht="80.25" customHeight="1" x14ac:dyDescent="0.2">
      <c r="A25" s="26" t="s">
        <v>90</v>
      </c>
      <c r="B25" s="77" t="s">
        <v>51</v>
      </c>
      <c r="C25" s="16">
        <v>37500</v>
      </c>
      <c r="D25" s="17">
        <v>193904460</v>
      </c>
      <c r="E25" s="25">
        <v>9500</v>
      </c>
      <c r="F25" s="18">
        <v>53519955</v>
      </c>
      <c r="G25" s="19">
        <v>19237</v>
      </c>
      <c r="H25" s="17">
        <v>30966185.199999999</v>
      </c>
      <c r="I25" s="20">
        <f t="shared" ref="I25:I28" si="1">IF(G25&gt;0,G25/E25,0)</f>
        <v>2.0249473684210528</v>
      </c>
      <c r="J25" s="21">
        <f t="shared" si="0"/>
        <v>0.57859139081862077</v>
      </c>
    </row>
    <row r="26" spans="1:11" ht="91.5" customHeight="1" x14ac:dyDescent="0.2">
      <c r="A26" s="26" t="s">
        <v>91</v>
      </c>
      <c r="B26" s="77" t="s">
        <v>52</v>
      </c>
      <c r="C26" s="16">
        <v>83</v>
      </c>
      <c r="D26" s="17">
        <v>43261299</v>
      </c>
      <c r="E26" s="18">
        <v>0</v>
      </c>
      <c r="F26" s="18">
        <v>11408180</v>
      </c>
      <c r="G26" s="19">
        <v>0</v>
      </c>
      <c r="H26" s="17">
        <v>4709654.5199999996</v>
      </c>
      <c r="I26" s="20">
        <f t="shared" si="1"/>
        <v>0</v>
      </c>
      <c r="J26" s="21">
        <f t="shared" si="0"/>
        <v>0.41283136486275634</v>
      </c>
    </row>
    <row r="27" spans="1:11" ht="75.75" customHeight="1" x14ac:dyDescent="0.2">
      <c r="A27" s="26" t="s">
        <v>88</v>
      </c>
      <c r="B27" s="77" t="s">
        <v>53</v>
      </c>
      <c r="C27" s="16">
        <v>2</v>
      </c>
      <c r="D27" s="17">
        <v>93550866</v>
      </c>
      <c r="E27" s="18">
        <v>0</v>
      </c>
      <c r="F27" s="18">
        <v>36761015</v>
      </c>
      <c r="G27" s="19">
        <v>0</v>
      </c>
      <c r="H27" s="17">
        <v>27542586.420000002</v>
      </c>
      <c r="I27" s="20">
        <f t="shared" si="1"/>
        <v>0</v>
      </c>
      <c r="J27" s="21">
        <f t="shared" si="0"/>
        <v>0.74923356768032656</v>
      </c>
    </row>
    <row r="28" spans="1:11" ht="66" customHeight="1" x14ac:dyDescent="0.2">
      <c r="A28" s="41" t="s">
        <v>92</v>
      </c>
      <c r="B28" s="78" t="s">
        <v>54</v>
      </c>
      <c r="C28" s="42">
        <v>1</v>
      </c>
      <c r="D28" s="43">
        <v>65305470</v>
      </c>
      <c r="E28" s="44">
        <v>0</v>
      </c>
      <c r="F28" s="44">
        <v>17905581</v>
      </c>
      <c r="G28" s="45">
        <v>0</v>
      </c>
      <c r="H28" s="43">
        <v>12341185.65</v>
      </c>
      <c r="I28" s="46">
        <f t="shared" si="1"/>
        <v>0</v>
      </c>
      <c r="J28" s="47">
        <f t="shared" si="0"/>
        <v>0.6892368167221159</v>
      </c>
    </row>
    <row r="29" spans="1:11" ht="22.5" customHeight="1" x14ac:dyDescent="0.2">
      <c r="A29" s="113" t="s">
        <v>20</v>
      </c>
      <c r="B29" s="113"/>
      <c r="C29" s="113"/>
      <c r="D29" s="113"/>
      <c r="E29" s="113"/>
      <c r="F29" s="113"/>
      <c r="G29" s="113"/>
      <c r="H29" s="113"/>
      <c r="I29" s="113"/>
      <c r="J29" s="113"/>
    </row>
    <row r="30" spans="1:11" ht="15" x14ac:dyDescent="0.2">
      <c r="A30" s="114" t="s">
        <v>21</v>
      </c>
      <c r="B30" s="114"/>
      <c r="C30" s="114"/>
      <c r="D30" s="114"/>
      <c r="E30" s="114"/>
      <c r="F30" s="114"/>
      <c r="G30" s="114"/>
      <c r="H30" s="114"/>
      <c r="I30" s="114"/>
      <c r="J30" s="114"/>
      <c r="K30" s="1"/>
    </row>
    <row r="31" spans="1:11" ht="18.75" customHeight="1" x14ac:dyDescent="0.2">
      <c r="A31" s="72" t="s">
        <v>22</v>
      </c>
      <c r="B31" s="105" t="str">
        <f>+A24</f>
        <v>6105- Negocios que comercializan armas de fuego controlados y regulados en sus operaciones.</v>
      </c>
      <c r="C31" s="105"/>
      <c r="D31" s="105"/>
      <c r="E31" s="105"/>
      <c r="F31" s="105"/>
      <c r="G31" s="105"/>
      <c r="H31" s="105"/>
      <c r="I31" s="105"/>
      <c r="J31" s="105"/>
    </row>
    <row r="32" spans="1:11" ht="51.75" customHeight="1" x14ac:dyDescent="0.2">
      <c r="A32" s="73" t="s">
        <v>23</v>
      </c>
      <c r="B32" s="106" t="s">
        <v>74</v>
      </c>
      <c r="C32" s="106"/>
      <c r="D32" s="106"/>
      <c r="E32" s="106"/>
      <c r="F32" s="106"/>
      <c r="G32" s="106"/>
      <c r="H32" s="106"/>
      <c r="I32" s="106"/>
      <c r="J32" s="106"/>
    </row>
    <row r="33" spans="1:10" ht="63.75" customHeight="1" x14ac:dyDescent="0.2">
      <c r="A33" s="73" t="s">
        <v>24</v>
      </c>
      <c r="B33" s="107" t="s">
        <v>102</v>
      </c>
      <c r="C33" s="107"/>
      <c r="D33" s="107"/>
      <c r="E33" s="107"/>
      <c r="F33" s="107"/>
      <c r="G33" s="107"/>
      <c r="H33" s="107"/>
      <c r="I33" s="107"/>
      <c r="J33" s="107"/>
    </row>
    <row r="34" spans="1:10" ht="90" customHeight="1" x14ac:dyDescent="0.2">
      <c r="A34" s="73" t="s">
        <v>25</v>
      </c>
      <c r="B34" s="107" t="s">
        <v>103</v>
      </c>
      <c r="C34" s="107"/>
      <c r="D34" s="107"/>
      <c r="E34" s="107"/>
      <c r="F34" s="107"/>
      <c r="G34" s="107"/>
      <c r="H34" s="107"/>
      <c r="I34" s="107"/>
      <c r="J34" s="107"/>
    </row>
    <row r="35" spans="1:10" ht="18.75" customHeight="1" x14ac:dyDescent="0.2">
      <c r="A35" s="72" t="s">
        <v>22</v>
      </c>
      <c r="B35" s="105" t="str">
        <f>+A25</f>
        <v>6864- Personas físicas y jurídicas con derecho de tenencia y porte de armas de fuego reguladas.</v>
      </c>
      <c r="C35" s="105"/>
      <c r="D35" s="105"/>
      <c r="E35" s="105"/>
      <c r="F35" s="105"/>
      <c r="G35" s="105"/>
      <c r="H35" s="105"/>
      <c r="I35" s="105"/>
      <c r="J35" s="105"/>
    </row>
    <row r="36" spans="1:10" ht="39" customHeight="1" x14ac:dyDescent="0.2">
      <c r="A36" s="73" t="s">
        <v>23</v>
      </c>
      <c r="B36" s="116" t="s">
        <v>95</v>
      </c>
      <c r="C36" s="116"/>
      <c r="D36" s="116"/>
      <c r="E36" s="116"/>
      <c r="F36" s="116"/>
      <c r="G36" s="116"/>
      <c r="H36" s="116"/>
      <c r="I36" s="116"/>
      <c r="J36" s="116"/>
    </row>
    <row r="37" spans="1:10" ht="51" customHeight="1" x14ac:dyDescent="0.2">
      <c r="A37" s="73" t="s">
        <v>24</v>
      </c>
      <c r="B37" s="107" t="s">
        <v>118</v>
      </c>
      <c r="C37" s="107"/>
      <c r="D37" s="107"/>
      <c r="E37" s="107"/>
      <c r="F37" s="107"/>
      <c r="G37" s="107"/>
      <c r="H37" s="107"/>
      <c r="I37" s="107"/>
      <c r="J37" s="107"/>
    </row>
    <row r="38" spans="1:10" ht="87.75" customHeight="1" x14ac:dyDescent="0.2">
      <c r="A38" s="73" t="s">
        <v>25</v>
      </c>
      <c r="B38" s="107" t="s">
        <v>119</v>
      </c>
      <c r="C38" s="107"/>
      <c r="D38" s="107"/>
      <c r="E38" s="107"/>
      <c r="F38" s="107"/>
      <c r="G38" s="107"/>
      <c r="H38" s="107"/>
      <c r="I38" s="107"/>
      <c r="J38" s="107"/>
    </row>
    <row r="39" spans="1:10" ht="19.5" customHeight="1" x14ac:dyDescent="0.2">
      <c r="A39" s="72" t="s">
        <v>22</v>
      </c>
      <c r="B39" s="105" t="str">
        <f>+A26</f>
        <v>7744- Empresas de manipulación de productos pirotécnicos y químicos reguladas.</v>
      </c>
      <c r="C39" s="105"/>
      <c r="D39" s="105"/>
      <c r="E39" s="105"/>
      <c r="F39" s="105"/>
      <c r="G39" s="105"/>
      <c r="H39" s="105"/>
      <c r="I39" s="105"/>
      <c r="J39" s="105"/>
    </row>
    <row r="40" spans="1:10" ht="42" customHeight="1" x14ac:dyDescent="0.2">
      <c r="A40" s="73" t="s">
        <v>23</v>
      </c>
      <c r="B40" s="116" t="s">
        <v>94</v>
      </c>
      <c r="C40" s="116"/>
      <c r="D40" s="116"/>
      <c r="E40" s="116"/>
      <c r="F40" s="116"/>
      <c r="G40" s="116"/>
      <c r="H40" s="116"/>
      <c r="I40" s="116"/>
      <c r="J40" s="116"/>
    </row>
    <row r="41" spans="1:10" ht="62.25" customHeight="1" x14ac:dyDescent="0.2">
      <c r="A41" s="73" t="s">
        <v>24</v>
      </c>
      <c r="B41" s="107" t="s">
        <v>104</v>
      </c>
      <c r="C41" s="107"/>
      <c r="D41" s="107"/>
      <c r="E41" s="107"/>
      <c r="F41" s="107"/>
      <c r="G41" s="107"/>
      <c r="H41" s="107"/>
      <c r="I41" s="107"/>
      <c r="J41" s="107"/>
    </row>
    <row r="42" spans="1:10" ht="65.25" customHeight="1" x14ac:dyDescent="0.2">
      <c r="A42" s="73" t="s">
        <v>25</v>
      </c>
      <c r="B42" s="117" t="s">
        <v>120</v>
      </c>
      <c r="C42" s="117"/>
      <c r="D42" s="117"/>
      <c r="E42" s="117"/>
      <c r="F42" s="117"/>
      <c r="G42" s="117"/>
      <c r="H42" s="117"/>
      <c r="I42" s="117"/>
      <c r="J42" s="117"/>
    </row>
    <row r="43" spans="1:10" ht="17.25" customHeight="1" x14ac:dyDescent="0.2">
      <c r="A43" s="72" t="s">
        <v>22</v>
      </c>
      <c r="B43" s="105" t="str">
        <f>+A27</f>
        <v>7896- Población recibe campañas de educación en principios y valores para la convivencia y cultura de paz.</v>
      </c>
      <c r="C43" s="105"/>
      <c r="D43" s="105"/>
      <c r="E43" s="105"/>
      <c r="F43" s="105"/>
      <c r="G43" s="105"/>
      <c r="H43" s="105"/>
      <c r="I43" s="105"/>
      <c r="J43" s="105"/>
    </row>
    <row r="44" spans="1:10" ht="49.5" customHeight="1" x14ac:dyDescent="0.2">
      <c r="A44" s="73" t="s">
        <v>23</v>
      </c>
      <c r="B44" s="116" t="s">
        <v>75</v>
      </c>
      <c r="C44" s="116"/>
      <c r="D44" s="116"/>
      <c r="E44" s="116"/>
      <c r="F44" s="116"/>
      <c r="G44" s="116"/>
      <c r="H44" s="116"/>
      <c r="I44" s="116"/>
      <c r="J44" s="116"/>
    </row>
    <row r="45" spans="1:10" ht="115.5" customHeight="1" x14ac:dyDescent="0.2">
      <c r="A45" s="73" t="s">
        <v>24</v>
      </c>
      <c r="B45" s="107" t="s">
        <v>105</v>
      </c>
      <c r="C45" s="107"/>
      <c r="D45" s="107"/>
      <c r="E45" s="107"/>
      <c r="F45" s="107"/>
      <c r="G45" s="107"/>
      <c r="H45" s="107"/>
      <c r="I45" s="107"/>
      <c r="J45" s="107"/>
    </row>
    <row r="46" spans="1:10" ht="70.5" customHeight="1" x14ac:dyDescent="0.2">
      <c r="A46" s="73" t="s">
        <v>25</v>
      </c>
      <c r="B46" s="117" t="s">
        <v>121</v>
      </c>
      <c r="C46" s="117"/>
      <c r="D46" s="117"/>
      <c r="E46" s="117"/>
      <c r="F46" s="117"/>
      <c r="G46" s="117"/>
      <c r="H46" s="117"/>
      <c r="I46" s="117"/>
      <c r="J46" s="117"/>
    </row>
    <row r="47" spans="1:10" ht="19.5" customHeight="1" x14ac:dyDescent="0.2">
      <c r="A47" s="72" t="s">
        <v>22</v>
      </c>
      <c r="B47" s="105" t="str">
        <f>+A28</f>
        <v>7746- Ciudadanos y extranjeros beneficiados a través de acciones y políticas integral de seguridad ciudadana.</v>
      </c>
      <c r="C47" s="105"/>
      <c r="D47" s="105"/>
      <c r="E47" s="105"/>
      <c r="F47" s="105"/>
      <c r="G47" s="105"/>
      <c r="H47" s="105"/>
      <c r="I47" s="105"/>
      <c r="J47" s="105"/>
    </row>
    <row r="48" spans="1:10" ht="33" customHeight="1" x14ac:dyDescent="0.2">
      <c r="A48" s="73" t="s">
        <v>23</v>
      </c>
      <c r="B48" s="116" t="s">
        <v>76</v>
      </c>
      <c r="C48" s="116"/>
      <c r="D48" s="116"/>
      <c r="E48" s="116"/>
      <c r="F48" s="116"/>
      <c r="G48" s="116"/>
      <c r="H48" s="116"/>
      <c r="I48" s="116"/>
      <c r="J48" s="116"/>
    </row>
    <row r="49" spans="1:11" ht="91.5" customHeight="1" x14ac:dyDescent="0.2">
      <c r="A49" s="73" t="s">
        <v>24</v>
      </c>
      <c r="B49" s="107" t="s">
        <v>106</v>
      </c>
      <c r="C49" s="107"/>
      <c r="D49" s="107"/>
      <c r="E49" s="107"/>
      <c r="F49" s="107"/>
      <c r="G49" s="107"/>
      <c r="H49" s="107"/>
      <c r="I49" s="107"/>
      <c r="J49" s="107"/>
    </row>
    <row r="50" spans="1:11" ht="49.5" customHeight="1" x14ac:dyDescent="0.2">
      <c r="A50" s="73" t="s">
        <v>25</v>
      </c>
      <c r="B50" s="107" t="s">
        <v>107</v>
      </c>
      <c r="C50" s="107"/>
      <c r="D50" s="107"/>
      <c r="E50" s="107"/>
      <c r="F50" s="107"/>
      <c r="G50" s="107"/>
      <c r="H50" s="107"/>
      <c r="I50" s="107"/>
      <c r="J50" s="107"/>
    </row>
    <row r="51" spans="1:11" ht="15" x14ac:dyDescent="0.2">
      <c r="A51" s="113" t="s">
        <v>86</v>
      </c>
      <c r="B51" s="113"/>
      <c r="C51" s="113"/>
      <c r="D51" s="113"/>
      <c r="E51" s="113"/>
      <c r="F51" s="113"/>
      <c r="G51" s="113"/>
      <c r="H51" s="113"/>
      <c r="I51" s="113"/>
      <c r="J51" s="113"/>
    </row>
    <row r="52" spans="1:11" ht="15.75" customHeight="1" x14ac:dyDescent="0.2">
      <c r="A52" s="114" t="s">
        <v>26</v>
      </c>
      <c r="B52" s="114"/>
      <c r="C52" s="114"/>
      <c r="D52" s="114"/>
      <c r="E52" s="114"/>
      <c r="F52" s="114"/>
      <c r="G52" s="114"/>
      <c r="H52" s="114"/>
      <c r="I52" s="114"/>
      <c r="J52" s="114"/>
      <c r="K52" s="1"/>
    </row>
    <row r="53" spans="1:11" ht="21.75" customHeight="1" x14ac:dyDescent="0.2">
      <c r="A53" s="115"/>
      <c r="B53" s="115"/>
      <c r="C53" s="115"/>
      <c r="D53" s="115"/>
      <c r="E53" s="115"/>
      <c r="F53" s="115"/>
      <c r="G53" s="115"/>
      <c r="H53" s="115"/>
      <c r="I53" s="115"/>
      <c r="J53" s="115"/>
    </row>
    <row r="54" spans="1:11" ht="18" customHeight="1" x14ac:dyDescent="0.2">
      <c r="A54" s="24"/>
      <c r="B54" s="24"/>
      <c r="C54" s="24"/>
      <c r="D54" s="24"/>
      <c r="E54" s="24"/>
      <c r="F54" s="24"/>
      <c r="G54" s="24"/>
      <c r="H54" s="24"/>
      <c r="I54" s="24"/>
    </row>
    <row r="55" spans="1:11" ht="15" thickBot="1" x14ac:dyDescent="0.25">
      <c r="A55" s="22" t="s">
        <v>39</v>
      </c>
      <c r="B55" s="23">
        <f>+A20</f>
        <v>613449905</v>
      </c>
      <c r="C55" s="24"/>
      <c r="D55" s="24"/>
      <c r="E55" s="24"/>
      <c r="F55" s="24"/>
      <c r="G55" s="102"/>
      <c r="H55" s="102"/>
      <c r="I55" s="102"/>
    </row>
    <row r="56" spans="1:11" x14ac:dyDescent="0.2">
      <c r="A56" s="22" t="s">
        <v>40</v>
      </c>
      <c r="B56" s="23">
        <f>+C20</f>
        <v>438077530</v>
      </c>
      <c r="C56" s="24"/>
      <c r="D56" s="24"/>
      <c r="E56" s="24"/>
      <c r="F56" s="24"/>
      <c r="G56" s="103" t="s">
        <v>55</v>
      </c>
      <c r="H56" s="103"/>
      <c r="I56" s="103"/>
    </row>
    <row r="57" spans="1:11" x14ac:dyDescent="0.2">
      <c r="A57" s="22" t="s">
        <v>41</v>
      </c>
      <c r="B57" s="23">
        <f>+F20</f>
        <v>80700317.530000001</v>
      </c>
      <c r="C57" s="24"/>
      <c r="D57" s="24"/>
      <c r="E57" s="24"/>
      <c r="F57" s="24"/>
      <c r="G57" s="112" t="s">
        <v>42</v>
      </c>
      <c r="H57" s="112"/>
      <c r="I57" s="112"/>
    </row>
    <row r="58" spans="1:11" x14ac:dyDescent="0.2">
      <c r="A58" s="24"/>
      <c r="B58" s="24"/>
      <c r="C58" s="24"/>
      <c r="D58" s="24"/>
      <c r="E58" s="24"/>
      <c r="F58" s="24"/>
      <c r="G58" s="24"/>
      <c r="H58" s="24"/>
      <c r="I58" s="24"/>
    </row>
  </sheetData>
  <mergeCells count="59">
    <mergeCell ref="A29:J29"/>
    <mergeCell ref="B39:J39"/>
    <mergeCell ref="B40:J40"/>
    <mergeCell ref="B41:J41"/>
    <mergeCell ref="B42:J42"/>
    <mergeCell ref="A30:J30"/>
    <mergeCell ref="G57:I57"/>
    <mergeCell ref="A51:J51"/>
    <mergeCell ref="A52:J52"/>
    <mergeCell ref="A53:J53"/>
    <mergeCell ref="B35:J35"/>
    <mergeCell ref="B36:J36"/>
    <mergeCell ref="B37:J37"/>
    <mergeCell ref="B38:J38"/>
    <mergeCell ref="B43:J43"/>
    <mergeCell ref="B44:J44"/>
    <mergeCell ref="B50:J50"/>
    <mergeCell ref="B45:J45"/>
    <mergeCell ref="B46:J46"/>
    <mergeCell ref="B47:J47"/>
    <mergeCell ref="B48:J48"/>
    <mergeCell ref="B49:J49"/>
    <mergeCell ref="A17:J17"/>
    <mergeCell ref="C11:J11"/>
    <mergeCell ref="A12:J12"/>
    <mergeCell ref="G55:I55"/>
    <mergeCell ref="G56:I56"/>
    <mergeCell ref="A18:J18"/>
    <mergeCell ref="A19:B19"/>
    <mergeCell ref="I19:J19"/>
    <mergeCell ref="C19:E19"/>
    <mergeCell ref="F19:H19"/>
    <mergeCell ref="B31:J31"/>
    <mergeCell ref="B32:J32"/>
    <mergeCell ref="B33:J33"/>
    <mergeCell ref="B34:J34"/>
    <mergeCell ref="A20:B20"/>
    <mergeCell ref="I20:J20"/>
    <mergeCell ref="C22:D22"/>
    <mergeCell ref="G22:H22"/>
    <mergeCell ref="I22:J22"/>
    <mergeCell ref="C20:E20"/>
    <mergeCell ref="F20:H20"/>
    <mergeCell ref="E22:F22"/>
    <mergeCell ref="A21:J21"/>
    <mergeCell ref="A1:J1"/>
    <mergeCell ref="A2:J2"/>
    <mergeCell ref="B13:J13"/>
    <mergeCell ref="B14:J14"/>
    <mergeCell ref="B15:J15"/>
    <mergeCell ref="B16:J16"/>
    <mergeCell ref="B3:J3"/>
    <mergeCell ref="B6:J6"/>
    <mergeCell ref="B7:J7"/>
    <mergeCell ref="A8:J8"/>
    <mergeCell ref="C9:J9"/>
    <mergeCell ref="B4:J4"/>
    <mergeCell ref="B5:J5"/>
    <mergeCell ref="C10:J10"/>
  </mergeCells>
  <phoneticPr fontId="2" type="noConversion"/>
  <dataValidations xWindow="27" yWindow="255" count="16">
    <dataValidation allowBlank="1" showInputMessage="1" showErrorMessage="1" prompt="¿En qué consiste el programa?" sqref="B14:J14"/>
    <dataValidation allowBlank="1" showInputMessage="1" showErrorMessage="1" prompt="Presupuesto del programa" sqref="A20:C20 F20"/>
    <dataValidation allowBlank="1" showInputMessage="1" showErrorMessage="1" prompt="Oportunidades de mejora identificadas" sqref="A53:J53"/>
    <dataValidation allowBlank="1" showInputMessage="1" showErrorMessage="1" prompt="De existir desvío, explicar razones." sqref="B34:J34 B38:J38 B42:J42 B46:J46 B50:J50"/>
    <dataValidation allowBlank="1" showInputMessage="1" showErrorMessage="1" prompt="1. Describir lo plasmado en el presupuesto_x000a_2. Describir lo alcanzado en términos financieros y de producción " sqref="B33:J33 B37:J37 B41:J41 B45:J45 B49:J49"/>
    <dataValidation allowBlank="1" showInputMessage="1" showErrorMessage="1" prompt="¿En qué consiste el producto? su objetivo" sqref="B32:J32 B36:J36 B40:J40 B44:J44 B48:J48"/>
    <dataValidation allowBlank="1" showInputMessage="1" showErrorMessage="1" prompt="Nombre del producto" sqref="B31:J31 B35:J35 B39:J39 B43:J43 B47:J47"/>
    <dataValidation allowBlank="1" showInputMessage="1" showErrorMessage="1" prompt="¿A quién va dirigido el programa?, ¿qué característica tiene esta población que requiere ser beneficiada?" sqref="B15:J15"/>
    <dataValidation allowBlank="1" showInputMessage="1" prompt="Nombre del capítulo" sqref="B3:J5"/>
    <dataValidation allowBlank="1" sqref="A3"/>
    <dataValidation allowBlank="1" showInputMessage="1" showErrorMessage="1" prompt="Monto ejecutado en el trimestre" sqref="H23:H28"/>
    <dataValidation allowBlank="1" showInputMessage="1" showErrorMessage="1" prompt="Meta alcanzada en el trimestre" sqref="G23:G28"/>
    <dataValidation allowBlank="1" showInputMessage="1" showErrorMessage="1" prompt="Monto presupuestado para el producto" sqref="F23:F28 D23:D28"/>
    <dataValidation allowBlank="1" showInputMessage="1" showErrorMessage="1" prompt="Meta anual del indicador" sqref="E23:E28 C23:C28"/>
    <dataValidation allowBlank="1" showInputMessage="1" showErrorMessage="1" prompt="Nombre del indicador" sqref="B23:B28"/>
    <dataValidation allowBlank="1" showInputMessage="1" showErrorMessage="1" prompt="Nombre de cada producto" sqref="A23:A28"/>
  </dataValidations>
  <pageMargins left="0.7" right="0.7" top="1.4161764705882354" bottom="0.75" header="0.49821428571428572" footer="0.3"/>
  <pageSetup scale="54" fitToHeight="0" orientation="portrait" r:id="rId1"/>
  <headerFooter>
    <oddHeader>&amp;C&amp;G
&amp;"Verdana,Negrita"&amp;10INFORME DE EVALUACIÓN TRIMESTRAL DE LAS
METAS FÍSICAS-FINANCIERAS
ABRIL-JUNIO 2024&amp;R&amp;"Verdana,Negrita"&amp;10
INF-PPP-05
Versión: 01</oddHeader>
  </headerFooter>
  <legacyDrawing r:id="rId2"/>
  <legacyDrawingHF r:id="rId3"/>
  <tableParts count="1">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9"/>
  <sheetViews>
    <sheetView tabSelected="1" view="pageLayout" topLeftCell="A2" zoomScaleNormal="100" zoomScaleSheetLayoutView="85" workbookViewId="0">
      <selection activeCell="B7" sqref="B7:J7"/>
    </sheetView>
  </sheetViews>
  <sheetFormatPr baseColWidth="10" defaultRowHeight="14.25" x14ac:dyDescent="0.2"/>
  <cols>
    <col min="1" max="1" width="33" style="3" customWidth="1"/>
    <col min="2" max="2" width="17.85546875" style="3" bestFit="1" customWidth="1"/>
    <col min="3" max="3" width="12.7109375" style="3" customWidth="1"/>
    <col min="4" max="4" width="15" style="3" bestFit="1" customWidth="1"/>
    <col min="5" max="5" width="12.7109375" style="3" customWidth="1"/>
    <col min="6" max="6" width="20.28515625" style="3" customWidth="1"/>
    <col min="7" max="7" width="12.7109375" style="3" customWidth="1"/>
    <col min="8" max="8" width="13.7109375" style="3" bestFit="1" customWidth="1"/>
    <col min="9" max="10" width="12.7109375" style="3" customWidth="1"/>
    <col min="11" max="11" width="11.42578125" style="3"/>
    <col min="12" max="16384" width="11.42578125" style="2"/>
  </cols>
  <sheetData>
    <row r="1" spans="1:11" ht="19.5" customHeight="1" x14ac:dyDescent="0.2">
      <c r="A1" s="113" t="s">
        <v>67</v>
      </c>
      <c r="B1" s="113"/>
      <c r="C1" s="113"/>
      <c r="D1" s="113"/>
      <c r="E1" s="113"/>
      <c r="F1" s="113"/>
      <c r="G1" s="113"/>
      <c r="H1" s="113"/>
      <c r="I1" s="113"/>
      <c r="J1" s="113"/>
      <c r="K1" s="1"/>
    </row>
    <row r="2" spans="1:11" ht="20.25" customHeight="1" x14ac:dyDescent="0.2">
      <c r="A2" s="114" t="s">
        <v>0</v>
      </c>
      <c r="B2" s="114"/>
      <c r="C2" s="114"/>
      <c r="D2" s="114"/>
      <c r="E2" s="114"/>
      <c r="F2" s="114"/>
      <c r="G2" s="114"/>
      <c r="H2" s="114"/>
      <c r="I2" s="114"/>
      <c r="J2" s="114"/>
      <c r="K2" s="1"/>
    </row>
    <row r="3" spans="1:11" ht="21" customHeight="1" x14ac:dyDescent="0.2">
      <c r="A3" s="60" t="s">
        <v>1</v>
      </c>
      <c r="B3" s="118" t="s">
        <v>46</v>
      </c>
      <c r="C3" s="118"/>
      <c r="D3" s="118"/>
      <c r="E3" s="118"/>
      <c r="F3" s="118"/>
      <c r="G3" s="118"/>
      <c r="H3" s="118"/>
      <c r="I3" s="118"/>
      <c r="J3" s="118"/>
      <c r="K3" s="1"/>
    </row>
    <row r="4" spans="1:11" ht="18" customHeight="1" x14ac:dyDescent="0.2">
      <c r="A4" s="61" t="s">
        <v>27</v>
      </c>
      <c r="B4" s="118" t="s">
        <v>47</v>
      </c>
      <c r="C4" s="118"/>
      <c r="D4" s="118"/>
      <c r="E4" s="118"/>
      <c r="F4" s="118"/>
      <c r="G4" s="118"/>
      <c r="H4" s="118"/>
      <c r="I4" s="118"/>
      <c r="J4" s="118"/>
      <c r="K4" s="1"/>
    </row>
    <row r="5" spans="1:11" ht="19.5" customHeight="1" x14ac:dyDescent="0.2">
      <c r="A5" s="61" t="s">
        <v>28</v>
      </c>
      <c r="B5" s="118" t="s">
        <v>48</v>
      </c>
      <c r="C5" s="118"/>
      <c r="D5" s="118"/>
      <c r="E5" s="118"/>
      <c r="F5" s="118"/>
      <c r="G5" s="118"/>
      <c r="H5" s="118"/>
      <c r="I5" s="118"/>
      <c r="J5" s="118"/>
      <c r="K5" s="1"/>
    </row>
    <row r="6" spans="1:11" ht="54" customHeight="1" x14ac:dyDescent="0.2">
      <c r="A6" s="60" t="s">
        <v>2</v>
      </c>
      <c r="B6" s="116" t="s">
        <v>56</v>
      </c>
      <c r="C6" s="116"/>
      <c r="D6" s="116"/>
      <c r="E6" s="116"/>
      <c r="F6" s="116"/>
      <c r="G6" s="116"/>
      <c r="H6" s="116"/>
      <c r="I6" s="116"/>
      <c r="J6" s="116"/>
    </row>
    <row r="7" spans="1:11" ht="53.25" customHeight="1" x14ac:dyDescent="0.2">
      <c r="A7" s="60" t="s">
        <v>3</v>
      </c>
      <c r="B7" s="116" t="s">
        <v>57</v>
      </c>
      <c r="C7" s="116"/>
      <c r="D7" s="116"/>
      <c r="E7" s="116"/>
      <c r="F7" s="116"/>
      <c r="G7" s="116"/>
      <c r="H7" s="116"/>
      <c r="I7" s="116"/>
      <c r="J7" s="116"/>
    </row>
    <row r="8" spans="1:11" ht="19.5" customHeight="1" x14ac:dyDescent="0.2">
      <c r="A8" s="113" t="s">
        <v>4</v>
      </c>
      <c r="B8" s="113"/>
      <c r="C8" s="113"/>
      <c r="D8" s="113"/>
      <c r="E8" s="113"/>
      <c r="F8" s="113"/>
      <c r="G8" s="113"/>
      <c r="H8" s="113"/>
      <c r="I8" s="113"/>
      <c r="J8" s="113"/>
    </row>
    <row r="9" spans="1:11" ht="20.25" customHeight="1" x14ac:dyDescent="0.2">
      <c r="A9" s="60" t="s">
        <v>5</v>
      </c>
      <c r="B9" s="62">
        <v>1</v>
      </c>
      <c r="C9" s="119" t="str">
        <f>IFERROR(VLOOKUP(B9,'[1]Validacion datos'!A2:B5,2,FALSE),"")</f>
        <v>DESARROLLO INSTITUCIONAL</v>
      </c>
      <c r="D9" s="119"/>
      <c r="E9" s="119"/>
      <c r="F9" s="119"/>
      <c r="G9" s="119"/>
      <c r="H9" s="119"/>
      <c r="I9" s="119"/>
      <c r="J9" s="119"/>
    </row>
    <row r="10" spans="1:11" ht="18" customHeight="1" x14ac:dyDescent="0.2">
      <c r="A10" s="60" t="s">
        <v>6</v>
      </c>
      <c r="B10" s="63">
        <v>1.4</v>
      </c>
      <c r="C10" s="119" t="str">
        <f>IFERROR(VLOOKUP(B10,'[1]Validacion datos'!A8:B26,2,FALSE),"")</f>
        <v>Seguridad y convivencia pacífica</v>
      </c>
      <c r="D10" s="119"/>
      <c r="E10" s="119"/>
      <c r="F10" s="119"/>
      <c r="G10" s="119"/>
      <c r="H10" s="119"/>
      <c r="I10" s="119"/>
      <c r="J10" s="119"/>
    </row>
    <row r="11" spans="1:11" ht="56.25" customHeight="1" x14ac:dyDescent="0.2">
      <c r="A11" s="60" t="s">
        <v>7</v>
      </c>
      <c r="B11" s="64" t="s">
        <v>73</v>
      </c>
      <c r="C11" s="120" t="str">
        <f>IFERROR(VLOOKUP(B11,'[1]Validacion datos'!D8:E64,2,FALSE),"")</f>
        <v>Consolidar las relaciones internacionales como instrumento de la promoción del desarrollo nacional, la convivencia pacífica, el desarrollo global, regional e insular sostenible y un orden internacional justo, en consonancia con los principios democráticos y el derecho internacional</v>
      </c>
      <c r="D11" s="120"/>
      <c r="E11" s="120"/>
      <c r="F11" s="120"/>
      <c r="G11" s="120"/>
      <c r="H11" s="120"/>
      <c r="I11" s="120"/>
      <c r="J11" s="120"/>
    </row>
    <row r="12" spans="1:11" ht="19.5" customHeight="1" x14ac:dyDescent="0.2">
      <c r="A12" s="113" t="s">
        <v>8</v>
      </c>
      <c r="B12" s="113"/>
      <c r="C12" s="113"/>
      <c r="D12" s="113"/>
      <c r="E12" s="113"/>
      <c r="F12" s="113"/>
      <c r="G12" s="113"/>
      <c r="H12" s="113"/>
      <c r="I12" s="113"/>
      <c r="J12" s="113"/>
    </row>
    <row r="13" spans="1:11" ht="19.5" customHeight="1" x14ac:dyDescent="0.2">
      <c r="A13" s="60" t="s">
        <v>9</v>
      </c>
      <c r="B13" s="116" t="s">
        <v>58</v>
      </c>
      <c r="C13" s="116"/>
      <c r="D13" s="116"/>
      <c r="E13" s="116"/>
      <c r="F13" s="116"/>
      <c r="G13" s="116"/>
      <c r="H13" s="116"/>
      <c r="I13" s="116"/>
      <c r="J13" s="116"/>
    </row>
    <row r="14" spans="1:11" ht="26.25" customHeight="1" x14ac:dyDescent="0.2">
      <c r="A14" s="65" t="s">
        <v>10</v>
      </c>
      <c r="B14" s="116" t="s">
        <v>80</v>
      </c>
      <c r="C14" s="116"/>
      <c r="D14" s="116"/>
      <c r="E14" s="116"/>
      <c r="F14" s="116"/>
      <c r="G14" s="116"/>
      <c r="H14" s="116"/>
      <c r="I14" s="116"/>
      <c r="J14" s="116"/>
    </row>
    <row r="15" spans="1:11" ht="21" customHeight="1" x14ac:dyDescent="0.2">
      <c r="A15" s="65" t="s">
        <v>87</v>
      </c>
      <c r="B15" s="116" t="s">
        <v>81</v>
      </c>
      <c r="C15" s="116"/>
      <c r="D15" s="116"/>
      <c r="E15" s="116"/>
      <c r="F15" s="116"/>
      <c r="G15" s="116"/>
      <c r="H15" s="116"/>
      <c r="I15" s="116"/>
      <c r="J15" s="116"/>
    </row>
    <row r="16" spans="1:11" ht="56.25" customHeight="1" x14ac:dyDescent="0.2">
      <c r="A16" s="65" t="s">
        <v>29</v>
      </c>
      <c r="B16" s="116" t="s">
        <v>82</v>
      </c>
      <c r="C16" s="116"/>
      <c r="D16" s="116"/>
      <c r="E16" s="116"/>
      <c r="F16" s="116"/>
      <c r="G16" s="116"/>
      <c r="H16" s="116"/>
      <c r="I16" s="116"/>
      <c r="J16" s="116"/>
      <c r="K16" s="1"/>
    </row>
    <row r="17" spans="1:11" ht="21" customHeight="1" x14ac:dyDescent="0.2">
      <c r="A17" s="113" t="s">
        <v>11</v>
      </c>
      <c r="B17" s="113"/>
      <c r="C17" s="113"/>
      <c r="D17" s="113"/>
      <c r="E17" s="113"/>
      <c r="F17" s="113"/>
      <c r="G17" s="113"/>
      <c r="H17" s="113"/>
      <c r="I17" s="113"/>
      <c r="J17" s="113"/>
    </row>
    <row r="18" spans="1:11" ht="18.75" customHeight="1" x14ac:dyDescent="0.2">
      <c r="A18" s="114" t="s">
        <v>12</v>
      </c>
      <c r="B18" s="114"/>
      <c r="C18" s="114"/>
      <c r="D18" s="114"/>
      <c r="E18" s="114"/>
      <c r="F18" s="114"/>
      <c r="G18" s="114"/>
      <c r="H18" s="114"/>
      <c r="I18" s="114"/>
      <c r="J18" s="114"/>
      <c r="K18" s="1"/>
    </row>
    <row r="19" spans="1:11" ht="51" customHeight="1" x14ac:dyDescent="0.2">
      <c r="A19" s="104" t="s">
        <v>13</v>
      </c>
      <c r="B19" s="104"/>
      <c r="C19" s="104" t="s">
        <v>14</v>
      </c>
      <c r="D19" s="104"/>
      <c r="E19" s="104"/>
      <c r="F19" s="104" t="s">
        <v>15</v>
      </c>
      <c r="G19" s="104"/>
      <c r="H19" s="104"/>
      <c r="I19" s="104" t="s">
        <v>16</v>
      </c>
      <c r="J19" s="104"/>
    </row>
    <row r="20" spans="1:11" ht="17.25" customHeight="1" x14ac:dyDescent="0.2">
      <c r="A20" s="121">
        <v>90234580</v>
      </c>
      <c r="B20" s="121"/>
      <c r="C20" s="121">
        <v>90234580</v>
      </c>
      <c r="D20" s="121"/>
      <c r="E20" s="121"/>
      <c r="F20" s="121">
        <f>+Tabla16[Financiera 
 (F)]</f>
        <v>8541789.3399999999</v>
      </c>
      <c r="G20" s="121"/>
      <c r="H20" s="121"/>
      <c r="I20" s="122">
        <f>+IF(F20&gt;0,F20/C20,0)</f>
        <v>9.466203909853628E-2</v>
      </c>
      <c r="J20" s="122"/>
    </row>
    <row r="21" spans="1:11" ht="18" customHeight="1" x14ac:dyDescent="0.2">
      <c r="A21" s="114" t="s">
        <v>43</v>
      </c>
      <c r="B21" s="114"/>
      <c r="C21" s="114"/>
      <c r="D21" s="114"/>
      <c r="E21" s="114"/>
      <c r="F21" s="114"/>
      <c r="G21" s="114"/>
      <c r="H21" s="114"/>
      <c r="I21" s="114"/>
      <c r="J21" s="114"/>
      <c r="K21" s="1"/>
    </row>
    <row r="22" spans="1:11" ht="46.5" customHeight="1" x14ac:dyDescent="0.2">
      <c r="A22" s="75"/>
      <c r="B22" s="74"/>
      <c r="C22" s="123" t="s">
        <v>38</v>
      </c>
      <c r="D22" s="124"/>
      <c r="E22" s="123" t="s">
        <v>45</v>
      </c>
      <c r="F22" s="124"/>
      <c r="G22" s="123" t="s">
        <v>44</v>
      </c>
      <c r="H22" s="123"/>
      <c r="I22" s="123" t="s">
        <v>17</v>
      </c>
      <c r="J22" s="124"/>
    </row>
    <row r="23" spans="1:11" ht="38.25" x14ac:dyDescent="0.2">
      <c r="A23" s="53" t="s">
        <v>18</v>
      </c>
      <c r="B23" s="53" t="s">
        <v>19</v>
      </c>
      <c r="C23" s="53" t="s">
        <v>30</v>
      </c>
      <c r="D23" s="53" t="s">
        <v>31</v>
      </c>
      <c r="E23" s="53" t="s">
        <v>32</v>
      </c>
      <c r="F23" s="53" t="s">
        <v>33</v>
      </c>
      <c r="G23" s="53" t="s">
        <v>34</v>
      </c>
      <c r="H23" s="53" t="s">
        <v>35</v>
      </c>
      <c r="I23" s="53" t="s">
        <v>36</v>
      </c>
      <c r="J23" s="53" t="s">
        <v>37</v>
      </c>
    </row>
    <row r="24" spans="1:11" ht="58.5" customHeight="1" x14ac:dyDescent="0.2">
      <c r="A24" s="66" t="s">
        <v>93</v>
      </c>
      <c r="B24" s="79" t="s">
        <v>59</v>
      </c>
      <c r="C24" s="67">
        <v>216</v>
      </c>
      <c r="D24" s="68">
        <v>90234580</v>
      </c>
      <c r="E24" s="59">
        <v>54</v>
      </c>
      <c r="F24" s="58">
        <v>23078280</v>
      </c>
      <c r="G24" s="69">
        <v>131</v>
      </c>
      <c r="H24" s="68">
        <v>8541789.3399999999</v>
      </c>
      <c r="I24" s="70">
        <f>IF(G24&gt;0,G24/E24,0)</f>
        <v>2.425925925925926</v>
      </c>
      <c r="J24" s="71">
        <f t="shared" ref="J24" si="0">IF(H24&gt;0,H24/F24,0)</f>
        <v>0.37012244153377116</v>
      </c>
    </row>
    <row r="25" spans="1:11" ht="18.75" customHeight="1" x14ac:dyDescent="0.2">
      <c r="A25" s="113" t="s">
        <v>20</v>
      </c>
      <c r="B25" s="113"/>
      <c r="C25" s="113"/>
      <c r="D25" s="113"/>
      <c r="E25" s="113"/>
      <c r="F25" s="113"/>
      <c r="G25" s="113"/>
      <c r="H25" s="113"/>
      <c r="I25" s="113"/>
      <c r="J25" s="113"/>
    </row>
    <row r="26" spans="1:11" ht="21" customHeight="1" x14ac:dyDescent="0.2">
      <c r="A26" s="114" t="s">
        <v>21</v>
      </c>
      <c r="B26" s="114"/>
      <c r="C26" s="114"/>
      <c r="D26" s="114"/>
      <c r="E26" s="114"/>
      <c r="F26" s="114"/>
      <c r="G26" s="114"/>
      <c r="H26" s="114"/>
      <c r="I26" s="114"/>
      <c r="J26" s="114"/>
      <c r="K26" s="1"/>
    </row>
    <row r="27" spans="1:11" ht="20.25" customHeight="1" x14ac:dyDescent="0.2">
      <c r="A27" s="72" t="s">
        <v>22</v>
      </c>
      <c r="B27" s="105" t="str">
        <f>+A24</f>
        <v>7749- Extranjeros residentes con estatus migratorio regulados a través de las naturalizaciones</v>
      </c>
      <c r="C27" s="105"/>
      <c r="D27" s="105"/>
      <c r="E27" s="105"/>
      <c r="F27" s="105"/>
      <c r="G27" s="105"/>
      <c r="H27" s="105"/>
      <c r="I27" s="105"/>
      <c r="J27" s="105"/>
    </row>
    <row r="28" spans="1:11" ht="42.75" customHeight="1" x14ac:dyDescent="0.2">
      <c r="A28" s="73" t="s">
        <v>23</v>
      </c>
      <c r="B28" s="116" t="s">
        <v>72</v>
      </c>
      <c r="C28" s="116"/>
      <c r="D28" s="116"/>
      <c r="E28" s="116"/>
      <c r="F28" s="116"/>
      <c r="G28" s="116"/>
      <c r="H28" s="116"/>
      <c r="I28" s="116"/>
      <c r="J28" s="116"/>
    </row>
    <row r="29" spans="1:11" ht="63.75" customHeight="1" x14ac:dyDescent="0.2">
      <c r="A29" s="73" t="s">
        <v>24</v>
      </c>
      <c r="B29" s="107" t="s">
        <v>108</v>
      </c>
      <c r="C29" s="107"/>
      <c r="D29" s="107"/>
      <c r="E29" s="107"/>
      <c r="F29" s="107"/>
      <c r="G29" s="107"/>
      <c r="H29" s="107"/>
      <c r="I29" s="107"/>
      <c r="J29" s="107"/>
    </row>
    <row r="30" spans="1:11" ht="85.5" customHeight="1" x14ac:dyDescent="0.2">
      <c r="A30" s="73" t="s">
        <v>25</v>
      </c>
      <c r="B30" s="117" t="s">
        <v>109</v>
      </c>
      <c r="C30" s="117"/>
      <c r="D30" s="117"/>
      <c r="E30" s="117"/>
      <c r="F30" s="117"/>
      <c r="G30" s="117"/>
      <c r="H30" s="117"/>
      <c r="I30" s="117"/>
      <c r="J30" s="117"/>
    </row>
    <row r="31" spans="1:11" ht="21.75" customHeight="1" x14ac:dyDescent="0.2">
      <c r="A31" s="113" t="s">
        <v>86</v>
      </c>
      <c r="B31" s="113"/>
      <c r="C31" s="113"/>
      <c r="D31" s="113"/>
      <c r="E31" s="113"/>
      <c r="F31" s="113"/>
      <c r="G31" s="113"/>
      <c r="H31" s="113"/>
      <c r="I31" s="113"/>
      <c r="J31" s="113"/>
    </row>
    <row r="32" spans="1:11" ht="19.5" customHeight="1" x14ac:dyDescent="0.2">
      <c r="A32" s="114" t="s">
        <v>26</v>
      </c>
      <c r="B32" s="114"/>
      <c r="C32" s="114"/>
      <c r="D32" s="114"/>
      <c r="E32" s="114"/>
      <c r="F32" s="114"/>
      <c r="G32" s="114"/>
      <c r="H32" s="114"/>
      <c r="I32" s="114"/>
      <c r="J32" s="114"/>
      <c r="K32" s="1"/>
    </row>
    <row r="33" spans="1:10" ht="27.75" customHeight="1" x14ac:dyDescent="0.2">
      <c r="A33" s="125"/>
      <c r="B33" s="125"/>
      <c r="C33" s="125"/>
      <c r="D33" s="125"/>
      <c r="E33" s="125"/>
      <c r="F33" s="125"/>
      <c r="G33" s="125"/>
      <c r="H33" s="125"/>
      <c r="I33" s="125"/>
      <c r="J33" s="125"/>
    </row>
    <row r="34" spans="1:10" x14ac:dyDescent="0.2">
      <c r="A34" s="10"/>
      <c r="B34" s="10"/>
      <c r="C34" s="10"/>
      <c r="D34" s="10"/>
      <c r="E34" s="10"/>
      <c r="F34" s="10"/>
      <c r="G34" s="10"/>
      <c r="H34" s="10"/>
      <c r="I34" s="10"/>
      <c r="J34" s="10"/>
    </row>
    <row r="35" spans="1:10" x14ac:dyDescent="0.2">
      <c r="A35" s="24"/>
      <c r="B35" s="24"/>
      <c r="C35" s="24"/>
      <c r="D35" s="24"/>
      <c r="E35" s="24"/>
      <c r="F35" s="24"/>
      <c r="G35" s="24"/>
      <c r="H35" s="24"/>
      <c r="I35" s="24"/>
    </row>
    <row r="36" spans="1:10" ht="15" thickBot="1" x14ac:dyDescent="0.25">
      <c r="A36" s="22" t="s">
        <v>39</v>
      </c>
      <c r="B36" s="23">
        <f>+A20</f>
        <v>90234580</v>
      </c>
      <c r="C36" s="24"/>
      <c r="D36" s="24"/>
      <c r="E36" s="24"/>
      <c r="F36" s="24"/>
      <c r="G36" s="102"/>
      <c r="H36" s="102"/>
      <c r="I36" s="102"/>
    </row>
    <row r="37" spans="1:10" x14ac:dyDescent="0.2">
      <c r="A37" s="22" t="s">
        <v>40</v>
      </c>
      <c r="B37" s="23">
        <f>+C20</f>
        <v>90234580</v>
      </c>
      <c r="C37" s="24"/>
      <c r="D37" s="24"/>
      <c r="E37" s="24"/>
      <c r="F37" s="24"/>
      <c r="G37" s="103" t="s">
        <v>55</v>
      </c>
      <c r="H37" s="103"/>
      <c r="I37" s="103"/>
    </row>
    <row r="38" spans="1:10" x14ac:dyDescent="0.2">
      <c r="A38" s="22" t="s">
        <v>41</v>
      </c>
      <c r="B38" s="23">
        <f>+F20</f>
        <v>8541789.3399999999</v>
      </c>
      <c r="C38" s="24"/>
      <c r="D38" s="24"/>
      <c r="E38" s="24"/>
      <c r="F38" s="24"/>
      <c r="G38" s="112" t="s">
        <v>42</v>
      </c>
      <c r="H38" s="112"/>
      <c r="I38" s="112"/>
    </row>
    <row r="39" spans="1:10" x14ac:dyDescent="0.2">
      <c r="A39" s="24"/>
      <c r="B39" s="24"/>
      <c r="C39" s="24"/>
      <c r="D39" s="24"/>
      <c r="E39" s="24"/>
      <c r="F39" s="24"/>
      <c r="G39" s="24"/>
      <c r="H39" s="24"/>
      <c r="I39" s="24"/>
    </row>
  </sheetData>
  <mergeCells count="43">
    <mergeCell ref="G36:I36"/>
    <mergeCell ref="G37:I37"/>
    <mergeCell ref="G38:I38"/>
    <mergeCell ref="A31:J31"/>
    <mergeCell ref="A32:J32"/>
    <mergeCell ref="A33:J33"/>
    <mergeCell ref="A26:J26"/>
    <mergeCell ref="B27:J27"/>
    <mergeCell ref="B28:J28"/>
    <mergeCell ref="B29:J29"/>
    <mergeCell ref="B30:J30"/>
    <mergeCell ref="A25:J25"/>
    <mergeCell ref="A18:J18"/>
    <mergeCell ref="A19:B19"/>
    <mergeCell ref="C19:E19"/>
    <mergeCell ref="F19:H19"/>
    <mergeCell ref="I19:J19"/>
    <mergeCell ref="A20:B20"/>
    <mergeCell ref="C20:E20"/>
    <mergeCell ref="F20:H20"/>
    <mergeCell ref="I20:J20"/>
    <mergeCell ref="A21:J21"/>
    <mergeCell ref="C22:D22"/>
    <mergeCell ref="E22:F22"/>
    <mergeCell ref="G22:H22"/>
    <mergeCell ref="I22:J22"/>
    <mergeCell ref="A17:J17"/>
    <mergeCell ref="B6:J6"/>
    <mergeCell ref="B7:J7"/>
    <mergeCell ref="A8:J8"/>
    <mergeCell ref="C9:J9"/>
    <mergeCell ref="C10:J10"/>
    <mergeCell ref="C11:J11"/>
    <mergeCell ref="B13:J13"/>
    <mergeCell ref="B14:J14"/>
    <mergeCell ref="B15:J15"/>
    <mergeCell ref="B16:J16"/>
    <mergeCell ref="A12:J12"/>
    <mergeCell ref="B5:J5"/>
    <mergeCell ref="A1:J1"/>
    <mergeCell ref="A2:J2"/>
    <mergeCell ref="B3:J3"/>
    <mergeCell ref="B4:J4"/>
  </mergeCells>
  <dataValidations xWindow="28" yWindow="325" count="16">
    <dataValidation allowBlank="1" sqref="A3"/>
    <dataValidation allowBlank="1" showInputMessage="1" prompt="Nombre del capítulo" sqref="B3:J5"/>
    <dataValidation allowBlank="1" showInputMessage="1" showErrorMessage="1" prompt="¿A quién va dirigido el programa?, ¿qué característica tiene esta población que requiere ser beneficiada?" sqref="B15:J15"/>
    <dataValidation allowBlank="1" showInputMessage="1" showErrorMessage="1" prompt="Nombre del producto" sqref="B27:J27"/>
    <dataValidation allowBlank="1" showInputMessage="1" showErrorMessage="1" prompt="¿En qué consiste el producto? su objetivo" sqref="B28:J28"/>
    <dataValidation allowBlank="1" showInputMessage="1" showErrorMessage="1" prompt="1. Describir lo plasmado en el presupuesto_x000a_2. Describir lo alcanzado en términos financieros y de producción " sqref="B29:J29"/>
    <dataValidation allowBlank="1" showInputMessage="1" showErrorMessage="1" prompt="De existir desvío, explicar razones." sqref="B30:J30"/>
    <dataValidation allowBlank="1" showInputMessage="1" showErrorMessage="1" prompt="Oportunidades de mejora identificadas" sqref="A33:J34"/>
    <dataValidation allowBlank="1" showInputMessage="1" showErrorMessage="1" prompt="Presupuesto del programa" sqref="A20:C20 F20"/>
    <dataValidation allowBlank="1" showInputMessage="1" showErrorMessage="1" prompt="¿En qué consiste el programa?" sqref="B14:J14"/>
    <dataValidation allowBlank="1" showInputMessage="1" showErrorMessage="1" prompt="Nombre de cada producto" sqref="A23:A24"/>
    <dataValidation allowBlank="1" showInputMessage="1" showErrorMessage="1" prompt="Nombre del indicador" sqref="B23:B24"/>
    <dataValidation allowBlank="1" showInputMessage="1" showErrorMessage="1" prompt="Meta anual del indicador" sqref="E23:E24 C23:C24"/>
    <dataValidation allowBlank="1" showInputMessage="1" showErrorMessage="1" prompt="Monto presupuestado para el producto" sqref="F23:F24 D23:D24"/>
    <dataValidation allowBlank="1" showInputMessage="1" showErrorMessage="1" prompt="Meta alcanzada en el trimestre" sqref="G23:G24"/>
    <dataValidation allowBlank="1" showInputMessage="1" showErrorMessage="1" prompt="Monto ejecutado en el trimestre" sqref="H23:H24"/>
  </dataValidations>
  <pageMargins left="0.7" right="0.7" top="1.6176470588235294" bottom="0.75" header="0.22916666666666666" footer="0.3"/>
  <pageSetup scale="55" fitToHeight="0" orientation="portrait" r:id="rId1"/>
  <headerFooter>
    <oddHeader>&amp;C
&amp;G
&amp;"Verdana,Negrita"&amp;10INFORME DE EVALUACIÓN TRIMESTRAL DE LAS
METAS FÍSICAS-FINANCIERAS
ABRIL-JUNIO 2024&amp;R&amp;"Verdana,Negrita"&amp;10
INF-PPP-05
Versión: 01</oddHeader>
  </headerFooter>
  <legacyDrawingHF r:id="rId2"/>
  <tableParts count="1">
    <tablePart r:id="rId3"/>
  </tablePar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
    <pageSetUpPr fitToPage="1"/>
  </sheetPr>
  <dimension ref="A1:K59"/>
  <sheetViews>
    <sheetView view="pageLayout" topLeftCell="A47" zoomScale="85" zoomScaleNormal="100" zoomScaleSheetLayoutView="85" zoomScalePageLayoutView="85" workbookViewId="0">
      <selection activeCell="B51" sqref="B51:J51"/>
    </sheetView>
  </sheetViews>
  <sheetFormatPr baseColWidth="10" defaultRowHeight="14.25" x14ac:dyDescent="0.2"/>
  <cols>
    <col min="1" max="1" width="31.85546875" style="3" bestFit="1" customWidth="1"/>
    <col min="2" max="2" width="21.5703125" style="3" bestFit="1" customWidth="1"/>
    <col min="3" max="3" width="12.7109375" style="3" customWidth="1"/>
    <col min="4" max="4" width="17.28515625" style="3" bestFit="1" customWidth="1"/>
    <col min="5" max="5" width="12.7109375" style="3" customWidth="1"/>
    <col min="6" max="6" width="17.42578125" style="3" customWidth="1"/>
    <col min="7" max="7" width="12.7109375" style="3" customWidth="1"/>
    <col min="8" max="8" width="15" style="3" bestFit="1" customWidth="1"/>
    <col min="9" max="9" width="12.7109375" style="3" customWidth="1"/>
    <col min="10" max="10" width="15" style="3" customWidth="1"/>
    <col min="11" max="11" width="11.42578125" style="3"/>
    <col min="12" max="16384" width="11.42578125" style="2"/>
  </cols>
  <sheetData>
    <row r="1" spans="1:11" ht="15" x14ac:dyDescent="0.2">
      <c r="A1" s="127" t="s">
        <v>67</v>
      </c>
      <c r="B1" s="127"/>
      <c r="C1" s="127"/>
      <c r="D1" s="127"/>
      <c r="E1" s="127"/>
      <c r="F1" s="127"/>
      <c r="G1" s="127"/>
      <c r="H1" s="127"/>
      <c r="I1" s="127"/>
      <c r="J1" s="127"/>
      <c r="K1" s="1"/>
    </row>
    <row r="2" spans="1:11" ht="15" x14ac:dyDescent="0.2">
      <c r="A2" s="128" t="s">
        <v>0</v>
      </c>
      <c r="B2" s="128"/>
      <c r="C2" s="128"/>
      <c r="D2" s="128"/>
      <c r="E2" s="128"/>
      <c r="F2" s="128"/>
      <c r="G2" s="128"/>
      <c r="H2" s="128"/>
      <c r="I2" s="128"/>
      <c r="J2" s="128"/>
      <c r="K2" s="1"/>
    </row>
    <row r="3" spans="1:11" x14ac:dyDescent="0.2">
      <c r="A3" s="27" t="s">
        <v>1</v>
      </c>
      <c r="B3" s="129" t="s">
        <v>46</v>
      </c>
      <c r="C3" s="129"/>
      <c r="D3" s="129"/>
      <c r="E3" s="129"/>
      <c r="F3" s="129"/>
      <c r="G3" s="129"/>
      <c r="H3" s="129"/>
      <c r="I3" s="129"/>
      <c r="J3" s="129"/>
      <c r="K3" s="1"/>
    </row>
    <row r="4" spans="1:11" ht="15" customHeight="1" x14ac:dyDescent="0.2">
      <c r="A4" s="28" t="s">
        <v>27</v>
      </c>
      <c r="B4" s="129" t="s">
        <v>47</v>
      </c>
      <c r="C4" s="129"/>
      <c r="D4" s="129"/>
      <c r="E4" s="129"/>
      <c r="F4" s="129"/>
      <c r="G4" s="129"/>
      <c r="H4" s="129"/>
      <c r="I4" s="129"/>
      <c r="J4" s="129"/>
      <c r="K4" s="1"/>
    </row>
    <row r="5" spans="1:11" x14ac:dyDescent="0.2">
      <c r="A5" s="28" t="s">
        <v>28</v>
      </c>
      <c r="B5" s="129" t="s">
        <v>48</v>
      </c>
      <c r="C5" s="129"/>
      <c r="D5" s="129"/>
      <c r="E5" s="129"/>
      <c r="F5" s="129"/>
      <c r="G5" s="129"/>
      <c r="H5" s="129"/>
      <c r="I5" s="129"/>
      <c r="J5" s="129"/>
      <c r="K5" s="1"/>
    </row>
    <row r="6" spans="1:11" ht="42" customHeight="1" x14ac:dyDescent="0.2">
      <c r="A6" s="27" t="s">
        <v>2</v>
      </c>
      <c r="B6" s="130" t="s">
        <v>56</v>
      </c>
      <c r="C6" s="130"/>
      <c r="D6" s="130"/>
      <c r="E6" s="130"/>
      <c r="F6" s="130"/>
      <c r="G6" s="130"/>
      <c r="H6" s="130"/>
      <c r="I6" s="130"/>
      <c r="J6" s="130"/>
    </row>
    <row r="7" spans="1:11" ht="53.25" customHeight="1" x14ac:dyDescent="0.2">
      <c r="A7" s="27" t="s">
        <v>3</v>
      </c>
      <c r="B7" s="130" t="s">
        <v>57</v>
      </c>
      <c r="C7" s="130"/>
      <c r="D7" s="130"/>
      <c r="E7" s="130"/>
      <c r="F7" s="130"/>
      <c r="G7" s="130"/>
      <c r="H7" s="130"/>
      <c r="I7" s="130"/>
      <c r="J7" s="130"/>
    </row>
    <row r="8" spans="1:11" ht="15" x14ac:dyDescent="0.2">
      <c r="A8" s="127" t="s">
        <v>4</v>
      </c>
      <c r="B8" s="127"/>
      <c r="C8" s="127"/>
      <c r="D8" s="127"/>
      <c r="E8" s="127"/>
      <c r="F8" s="127"/>
      <c r="G8" s="127"/>
      <c r="H8" s="127"/>
      <c r="I8" s="127"/>
      <c r="J8" s="127"/>
    </row>
    <row r="9" spans="1:11" x14ac:dyDescent="0.2">
      <c r="A9" s="27" t="s">
        <v>5</v>
      </c>
      <c r="B9" s="29">
        <v>1</v>
      </c>
      <c r="C9" s="131" t="str">
        <f>IFERROR(VLOOKUP(B9,'[1]Validacion datos'!A2:B5,2,FALSE),"")</f>
        <v>DESARROLLO INSTITUCIONAL</v>
      </c>
      <c r="D9" s="131"/>
      <c r="E9" s="131"/>
      <c r="F9" s="131"/>
      <c r="G9" s="131"/>
      <c r="H9" s="131"/>
      <c r="I9" s="131"/>
      <c r="J9" s="131"/>
    </row>
    <row r="10" spans="1:11" x14ac:dyDescent="0.2">
      <c r="A10" s="27" t="s">
        <v>6</v>
      </c>
      <c r="B10" s="30">
        <v>1.2</v>
      </c>
      <c r="C10" s="131" t="str">
        <f>IFERROR(VLOOKUP(B10,'[1]Validacion datos'!A8:B26,2,FALSE),"")</f>
        <v>Imperio de la ley y seguridad ciudadana</v>
      </c>
      <c r="D10" s="131"/>
      <c r="E10" s="131"/>
      <c r="F10" s="131"/>
      <c r="G10" s="131"/>
      <c r="H10" s="131"/>
      <c r="I10" s="131"/>
      <c r="J10" s="131"/>
    </row>
    <row r="11" spans="1:11" ht="48" customHeight="1" x14ac:dyDescent="0.2">
      <c r="A11" s="27" t="s">
        <v>7</v>
      </c>
      <c r="B11" s="31" t="s">
        <v>69</v>
      </c>
      <c r="C11" s="126" t="str">
        <f>IFERROR(VLOOKUP(B11,'[1]Validacion datos'!D8:E64,2,FALSE),"")</f>
        <v>Construir un clima de seguridad ciudadana basado en el combate a las múltiples causas que originan la delincuencia, la violencia en la convivencia social y el crimen organizado, mediante la articulación eficiente de las políticas de prevención, persecución y sanción</v>
      </c>
      <c r="D11" s="126"/>
      <c r="E11" s="126"/>
      <c r="F11" s="126"/>
      <c r="G11" s="126"/>
      <c r="H11" s="126"/>
      <c r="I11" s="126"/>
      <c r="J11" s="126"/>
    </row>
    <row r="12" spans="1:11" ht="15" x14ac:dyDescent="0.2">
      <c r="A12" s="127" t="s">
        <v>8</v>
      </c>
      <c r="B12" s="127"/>
      <c r="C12" s="127"/>
      <c r="D12" s="127"/>
      <c r="E12" s="127"/>
      <c r="F12" s="127"/>
      <c r="G12" s="127"/>
      <c r="H12" s="127"/>
      <c r="I12" s="127"/>
      <c r="J12" s="127"/>
    </row>
    <row r="13" spans="1:11" ht="18.75" customHeight="1" x14ac:dyDescent="0.2">
      <c r="A13" s="27" t="s">
        <v>9</v>
      </c>
      <c r="B13" s="130" t="s">
        <v>60</v>
      </c>
      <c r="C13" s="130"/>
      <c r="D13" s="130"/>
      <c r="E13" s="130"/>
      <c r="F13" s="130"/>
      <c r="G13" s="130"/>
      <c r="H13" s="130"/>
      <c r="I13" s="130"/>
      <c r="J13" s="130"/>
    </row>
    <row r="14" spans="1:11" ht="48.75" customHeight="1" x14ac:dyDescent="0.2">
      <c r="A14" s="32" t="s">
        <v>10</v>
      </c>
      <c r="B14" s="130" t="s">
        <v>83</v>
      </c>
      <c r="C14" s="130"/>
      <c r="D14" s="130"/>
      <c r="E14" s="130"/>
      <c r="F14" s="130"/>
      <c r="G14" s="130"/>
      <c r="H14" s="130"/>
      <c r="I14" s="130"/>
      <c r="J14" s="130"/>
    </row>
    <row r="15" spans="1:11" ht="28.5" customHeight="1" x14ac:dyDescent="0.2">
      <c r="A15" s="32" t="s">
        <v>87</v>
      </c>
      <c r="B15" s="130" t="s">
        <v>84</v>
      </c>
      <c r="C15" s="130"/>
      <c r="D15" s="130"/>
      <c r="E15" s="130"/>
      <c r="F15" s="130"/>
      <c r="G15" s="130"/>
      <c r="H15" s="130"/>
      <c r="I15" s="130"/>
      <c r="J15" s="130"/>
    </row>
    <row r="16" spans="1:11" ht="28.5" customHeight="1" x14ac:dyDescent="0.2">
      <c r="A16" s="32" t="s">
        <v>29</v>
      </c>
      <c r="B16" s="135" t="s">
        <v>85</v>
      </c>
      <c r="C16" s="135"/>
      <c r="D16" s="135"/>
      <c r="E16" s="135"/>
      <c r="F16" s="135"/>
      <c r="G16" s="135"/>
      <c r="H16" s="135"/>
      <c r="I16" s="135"/>
      <c r="J16" s="135"/>
      <c r="K16" s="1"/>
    </row>
    <row r="17" spans="1:11" ht="18.75" customHeight="1" x14ac:dyDescent="0.2">
      <c r="A17" s="127" t="s">
        <v>11</v>
      </c>
      <c r="B17" s="127"/>
      <c r="C17" s="127"/>
      <c r="D17" s="127"/>
      <c r="E17" s="127"/>
      <c r="F17" s="127"/>
      <c r="G17" s="127"/>
      <c r="H17" s="127"/>
      <c r="I17" s="127"/>
      <c r="J17" s="127"/>
    </row>
    <row r="18" spans="1:11" ht="18" customHeight="1" x14ac:dyDescent="0.2">
      <c r="A18" s="134" t="s">
        <v>12</v>
      </c>
      <c r="B18" s="134"/>
      <c r="C18" s="134"/>
      <c r="D18" s="134"/>
      <c r="E18" s="134"/>
      <c r="F18" s="134"/>
      <c r="G18" s="134"/>
      <c r="H18" s="134"/>
      <c r="I18" s="134"/>
      <c r="J18" s="134"/>
      <c r="K18" s="1"/>
    </row>
    <row r="19" spans="1:11" ht="46.5" customHeight="1" x14ac:dyDescent="0.2">
      <c r="A19" s="104" t="s">
        <v>13</v>
      </c>
      <c r="B19" s="104"/>
      <c r="C19" s="104" t="s">
        <v>14</v>
      </c>
      <c r="D19" s="104"/>
      <c r="E19" s="104"/>
      <c r="F19" s="104" t="s">
        <v>15</v>
      </c>
      <c r="G19" s="104"/>
      <c r="H19" s="104"/>
      <c r="I19" s="104" t="s">
        <v>16</v>
      </c>
      <c r="J19" s="104"/>
    </row>
    <row r="20" spans="1:11" ht="18.75" customHeight="1" x14ac:dyDescent="0.2">
      <c r="A20" s="132">
        <v>1158000000</v>
      </c>
      <c r="B20" s="132"/>
      <c r="C20" s="132">
        <v>1158000000</v>
      </c>
      <c r="D20" s="132"/>
      <c r="E20" s="132"/>
      <c r="F20" s="132">
        <f>+H24+H25+H26+H27+H28</f>
        <v>110529668.03999999</v>
      </c>
      <c r="G20" s="132"/>
      <c r="H20" s="132"/>
      <c r="I20" s="133">
        <f>+IF(F20&gt;0,F20/C20,0)</f>
        <v>9.5448763419689109E-2</v>
      </c>
      <c r="J20" s="133"/>
    </row>
    <row r="21" spans="1:11" ht="18" customHeight="1" x14ac:dyDescent="0.2">
      <c r="A21" s="128" t="s">
        <v>43</v>
      </c>
      <c r="B21" s="128"/>
      <c r="C21" s="128"/>
      <c r="D21" s="128"/>
      <c r="E21" s="128"/>
      <c r="F21" s="128"/>
      <c r="G21" s="128"/>
      <c r="H21" s="128"/>
      <c r="I21" s="128"/>
      <c r="J21" s="128"/>
      <c r="K21" s="1"/>
    </row>
    <row r="22" spans="1:11" ht="32.25" customHeight="1" x14ac:dyDescent="0.2">
      <c r="A22" s="48"/>
      <c r="B22" s="48"/>
      <c r="C22" s="137" t="s">
        <v>38</v>
      </c>
      <c r="D22" s="138"/>
      <c r="E22" s="137" t="s">
        <v>45</v>
      </c>
      <c r="F22" s="138"/>
      <c r="G22" s="137" t="s">
        <v>44</v>
      </c>
      <c r="H22" s="137"/>
      <c r="I22" s="137" t="s">
        <v>17</v>
      </c>
      <c r="J22" s="138"/>
    </row>
    <row r="23" spans="1:11" ht="38.25" x14ac:dyDescent="0.2">
      <c r="A23" s="53" t="s">
        <v>18</v>
      </c>
      <c r="B23" s="53" t="s">
        <v>19</v>
      </c>
      <c r="C23" s="53" t="s">
        <v>30</v>
      </c>
      <c r="D23" s="53" t="s">
        <v>31</v>
      </c>
      <c r="E23" s="53" t="s">
        <v>32</v>
      </c>
      <c r="F23" s="53" t="s">
        <v>33</v>
      </c>
      <c r="G23" s="53" t="s">
        <v>34</v>
      </c>
      <c r="H23" s="53" t="s">
        <v>35</v>
      </c>
      <c r="I23" s="53" t="s">
        <v>36</v>
      </c>
      <c r="J23" s="53" t="s">
        <v>37</v>
      </c>
    </row>
    <row r="24" spans="1:11" ht="22.5" customHeight="1" x14ac:dyDescent="0.2">
      <c r="A24" s="49" t="s">
        <v>96</v>
      </c>
      <c r="B24" s="80" t="s">
        <v>61</v>
      </c>
      <c r="C24" s="50" t="s">
        <v>61</v>
      </c>
      <c r="D24" s="54">
        <v>175683570</v>
      </c>
      <c r="E24" s="58" t="s">
        <v>61</v>
      </c>
      <c r="F24" s="58">
        <v>0</v>
      </c>
      <c r="G24" s="56" t="s">
        <v>61</v>
      </c>
      <c r="H24" s="35">
        <v>2679716.52</v>
      </c>
      <c r="I24" s="51" t="s">
        <v>61</v>
      </c>
      <c r="J24" s="52" t="e">
        <f t="shared" ref="J24:J28" si="0">IF(H24&gt;0,H24/F24,0)</f>
        <v>#DIV/0!</v>
      </c>
    </row>
    <row r="25" spans="1:11" ht="69" customHeight="1" x14ac:dyDescent="0.2">
      <c r="A25" s="33" t="s">
        <v>98</v>
      </c>
      <c r="B25" s="81" t="s">
        <v>62</v>
      </c>
      <c r="C25" s="34">
        <v>9000</v>
      </c>
      <c r="D25" s="55">
        <v>197282441</v>
      </c>
      <c r="E25" s="59">
        <v>2800</v>
      </c>
      <c r="F25" s="58">
        <v>49750425</v>
      </c>
      <c r="G25" s="57">
        <v>2304</v>
      </c>
      <c r="H25" s="35">
        <v>42254065.299999997</v>
      </c>
      <c r="I25" s="36">
        <f t="shared" ref="I25:I28" si="1">IF(G25&gt;0,G25/E25,0)</f>
        <v>0.82285714285714284</v>
      </c>
      <c r="J25" s="37">
        <f t="shared" si="0"/>
        <v>0.84932069022525936</v>
      </c>
    </row>
    <row r="26" spans="1:11" ht="44.25" customHeight="1" x14ac:dyDescent="0.2">
      <c r="A26" s="33" t="s">
        <v>100</v>
      </c>
      <c r="B26" s="81" t="s">
        <v>63</v>
      </c>
      <c r="C26" s="34">
        <v>2</v>
      </c>
      <c r="D26" s="55">
        <v>42703860</v>
      </c>
      <c r="E26" s="59">
        <v>0</v>
      </c>
      <c r="F26" s="58">
        <v>15880502</v>
      </c>
      <c r="G26" s="57">
        <v>0</v>
      </c>
      <c r="H26" s="35">
        <v>3072359.84</v>
      </c>
      <c r="I26" s="36">
        <f t="shared" si="1"/>
        <v>0</v>
      </c>
      <c r="J26" s="37">
        <f t="shared" si="0"/>
        <v>0.1934674256519095</v>
      </c>
    </row>
    <row r="27" spans="1:11" ht="63.75" customHeight="1" x14ac:dyDescent="0.2">
      <c r="A27" s="33" t="s">
        <v>99</v>
      </c>
      <c r="B27" s="81" t="s">
        <v>64</v>
      </c>
      <c r="C27" s="34">
        <v>600</v>
      </c>
      <c r="D27" s="55">
        <v>478543306</v>
      </c>
      <c r="E27" s="59">
        <v>135</v>
      </c>
      <c r="F27" s="58">
        <v>113086455</v>
      </c>
      <c r="G27" s="57">
        <v>135</v>
      </c>
      <c r="H27" s="35">
        <v>29653488.75</v>
      </c>
      <c r="I27" s="36">
        <f t="shared" si="1"/>
        <v>1</v>
      </c>
      <c r="J27" s="37">
        <f t="shared" si="0"/>
        <v>0.26221963320010339</v>
      </c>
    </row>
    <row r="28" spans="1:11" ht="60.75" customHeight="1" x14ac:dyDescent="0.2">
      <c r="A28" s="33" t="s">
        <v>97</v>
      </c>
      <c r="B28" s="81" t="s">
        <v>65</v>
      </c>
      <c r="C28" s="38">
        <v>110</v>
      </c>
      <c r="D28" s="55">
        <v>263786823</v>
      </c>
      <c r="E28" s="59">
        <v>24</v>
      </c>
      <c r="F28" s="58">
        <v>69541550</v>
      </c>
      <c r="G28" s="57">
        <v>68</v>
      </c>
      <c r="H28" s="35">
        <v>32870037.629999999</v>
      </c>
      <c r="I28" s="36">
        <f t="shared" si="1"/>
        <v>2.8333333333333335</v>
      </c>
      <c r="J28" s="37">
        <f t="shared" si="0"/>
        <v>0.47266760131173374</v>
      </c>
    </row>
    <row r="29" spans="1:11" ht="22.5" customHeight="1" x14ac:dyDescent="0.2">
      <c r="A29" s="127" t="s">
        <v>20</v>
      </c>
      <c r="B29" s="127"/>
      <c r="C29" s="127"/>
      <c r="D29" s="127"/>
      <c r="E29" s="139"/>
      <c r="F29" s="139"/>
      <c r="G29" s="127"/>
      <c r="H29" s="127"/>
      <c r="I29" s="127"/>
      <c r="J29" s="127"/>
    </row>
    <row r="30" spans="1:11" ht="18" customHeight="1" x14ac:dyDescent="0.2">
      <c r="A30" s="128" t="s">
        <v>21</v>
      </c>
      <c r="B30" s="128"/>
      <c r="C30" s="128"/>
      <c r="D30" s="128"/>
      <c r="E30" s="128"/>
      <c r="F30" s="128"/>
      <c r="G30" s="128"/>
      <c r="H30" s="128"/>
      <c r="I30" s="128"/>
      <c r="J30" s="128"/>
      <c r="K30" s="1"/>
    </row>
    <row r="31" spans="1:11" ht="18.75" customHeight="1" x14ac:dyDescent="0.2">
      <c r="A31" s="39" t="s">
        <v>22</v>
      </c>
      <c r="B31" s="136" t="str">
        <f>+A24</f>
        <v>7420-Acciones comunes P50</v>
      </c>
      <c r="C31" s="136"/>
      <c r="D31" s="136"/>
      <c r="E31" s="136"/>
      <c r="F31" s="136"/>
      <c r="G31" s="136"/>
      <c r="H31" s="136"/>
      <c r="I31" s="136"/>
      <c r="J31" s="136"/>
    </row>
    <row r="32" spans="1:11" ht="18.75" customHeight="1" x14ac:dyDescent="0.2">
      <c r="A32" s="40" t="s">
        <v>23</v>
      </c>
      <c r="B32" s="130" t="s">
        <v>61</v>
      </c>
      <c r="C32" s="130"/>
      <c r="D32" s="130"/>
      <c r="E32" s="130"/>
      <c r="F32" s="130"/>
      <c r="G32" s="130"/>
      <c r="H32" s="130"/>
      <c r="I32" s="130"/>
      <c r="J32" s="130"/>
    </row>
    <row r="33" spans="1:10" ht="18" customHeight="1" x14ac:dyDescent="0.2">
      <c r="A33" s="40" t="s">
        <v>24</v>
      </c>
      <c r="B33" s="130" t="s">
        <v>61</v>
      </c>
      <c r="C33" s="130"/>
      <c r="D33" s="130"/>
      <c r="E33" s="130"/>
      <c r="F33" s="130"/>
      <c r="G33" s="130"/>
      <c r="H33" s="130"/>
      <c r="I33" s="130"/>
      <c r="J33" s="130"/>
    </row>
    <row r="34" spans="1:10" ht="25.5" x14ac:dyDescent="0.2">
      <c r="A34" s="40" t="s">
        <v>25</v>
      </c>
      <c r="B34" s="140" t="s">
        <v>61</v>
      </c>
      <c r="C34" s="140"/>
      <c r="D34" s="140"/>
      <c r="E34" s="140"/>
      <c r="F34" s="140"/>
      <c r="G34" s="140"/>
      <c r="H34" s="140"/>
      <c r="I34" s="140"/>
      <c r="J34" s="140"/>
    </row>
    <row r="35" spans="1:10" ht="18.75" customHeight="1" x14ac:dyDescent="0.2">
      <c r="A35" s="39" t="s">
        <v>22</v>
      </c>
      <c r="B35" s="136" t="str">
        <f>+A25</f>
        <v>6867- Negocios de expendio bebidas alcohólicas inspeccionados para el cumplimiento de las leyes normativas vigentes.</v>
      </c>
      <c r="C35" s="136"/>
      <c r="D35" s="136"/>
      <c r="E35" s="136"/>
      <c r="F35" s="136"/>
      <c r="G35" s="136"/>
      <c r="H35" s="136"/>
      <c r="I35" s="136"/>
      <c r="J35" s="136"/>
    </row>
    <row r="36" spans="1:10" ht="49.5" customHeight="1" x14ac:dyDescent="0.2">
      <c r="A36" s="40" t="s">
        <v>23</v>
      </c>
      <c r="B36" s="130" t="s">
        <v>68</v>
      </c>
      <c r="C36" s="130"/>
      <c r="D36" s="130"/>
      <c r="E36" s="130"/>
      <c r="F36" s="130"/>
      <c r="G36" s="130"/>
      <c r="H36" s="130"/>
      <c r="I36" s="130"/>
      <c r="J36" s="130"/>
    </row>
    <row r="37" spans="1:10" ht="61.5" customHeight="1" x14ac:dyDescent="0.2">
      <c r="A37" s="40" t="s">
        <v>24</v>
      </c>
      <c r="B37" s="141" t="s">
        <v>110</v>
      </c>
      <c r="C37" s="141"/>
      <c r="D37" s="141"/>
      <c r="E37" s="141"/>
      <c r="F37" s="141"/>
      <c r="G37" s="141"/>
      <c r="H37" s="141"/>
      <c r="I37" s="141"/>
      <c r="J37" s="141"/>
    </row>
    <row r="38" spans="1:10" ht="66.75" customHeight="1" x14ac:dyDescent="0.2">
      <c r="A38" s="40" t="s">
        <v>25</v>
      </c>
      <c r="B38" s="142" t="s">
        <v>111</v>
      </c>
      <c r="C38" s="142"/>
      <c r="D38" s="142"/>
      <c r="E38" s="142"/>
      <c r="F38" s="142"/>
      <c r="G38" s="142"/>
      <c r="H38" s="142"/>
      <c r="I38" s="142"/>
      <c r="J38" s="142"/>
    </row>
    <row r="39" spans="1:10" ht="18" customHeight="1" x14ac:dyDescent="0.2">
      <c r="A39" s="39" t="s">
        <v>22</v>
      </c>
      <c r="B39" s="136" t="str">
        <f>+A26</f>
        <v>7935-Campañas de entrega e incautación de armas de fuego ilegales.</v>
      </c>
      <c r="C39" s="136"/>
      <c r="D39" s="136"/>
      <c r="E39" s="136"/>
      <c r="F39" s="136"/>
      <c r="G39" s="136"/>
      <c r="H39" s="136"/>
      <c r="I39" s="136"/>
      <c r="J39" s="136"/>
    </row>
    <row r="40" spans="1:10" ht="53.25" customHeight="1" x14ac:dyDescent="0.2">
      <c r="A40" s="40" t="s">
        <v>23</v>
      </c>
      <c r="B40" s="130" t="s">
        <v>70</v>
      </c>
      <c r="C40" s="130"/>
      <c r="D40" s="130"/>
      <c r="E40" s="130"/>
      <c r="F40" s="130"/>
      <c r="G40" s="130"/>
      <c r="H40" s="130"/>
      <c r="I40" s="130"/>
      <c r="J40" s="130"/>
    </row>
    <row r="41" spans="1:10" ht="18" customHeight="1" x14ac:dyDescent="0.2">
      <c r="A41" s="39" t="s">
        <v>22</v>
      </c>
      <c r="B41" s="136" t="s">
        <v>101</v>
      </c>
      <c r="C41" s="136"/>
      <c r="D41" s="136"/>
      <c r="E41" s="136"/>
      <c r="F41" s="136"/>
      <c r="G41" s="136"/>
      <c r="H41" s="136"/>
      <c r="I41" s="136"/>
      <c r="J41" s="136"/>
    </row>
    <row r="42" spans="1:10" ht="90" customHeight="1" x14ac:dyDescent="0.2">
      <c r="A42" s="40" t="s">
        <v>24</v>
      </c>
      <c r="B42" s="141" t="s">
        <v>112</v>
      </c>
      <c r="C42" s="141"/>
      <c r="D42" s="141"/>
      <c r="E42" s="141"/>
      <c r="F42" s="141"/>
      <c r="G42" s="141"/>
      <c r="H42" s="141"/>
      <c r="I42" s="141"/>
      <c r="J42" s="141"/>
    </row>
    <row r="43" spans="1:10" ht="101.25" customHeight="1" x14ac:dyDescent="0.2">
      <c r="A43" s="40" t="s">
        <v>25</v>
      </c>
      <c r="B43" s="142" t="s">
        <v>113</v>
      </c>
      <c r="C43" s="142"/>
      <c r="D43" s="142"/>
      <c r="E43" s="142"/>
      <c r="F43" s="142"/>
      <c r="G43" s="142"/>
      <c r="H43" s="142"/>
      <c r="I43" s="142"/>
      <c r="J43" s="142"/>
    </row>
    <row r="44" spans="1:10" ht="17.25" customHeight="1" x14ac:dyDescent="0.2">
      <c r="A44" s="39" t="s">
        <v>22</v>
      </c>
      <c r="B44" s="136" t="str">
        <f>+A27</f>
        <v>7895-Municipios con Mesas Locales de Seguridad, Ciudadanía y Género fortalecidas y en funcionamiento.</v>
      </c>
      <c r="C44" s="136"/>
      <c r="D44" s="136"/>
      <c r="E44" s="136"/>
      <c r="F44" s="136"/>
      <c r="G44" s="136"/>
      <c r="H44" s="136"/>
      <c r="I44" s="136"/>
      <c r="J44" s="136"/>
    </row>
    <row r="45" spans="1:10" ht="46.5" customHeight="1" x14ac:dyDescent="0.2">
      <c r="A45" s="40" t="s">
        <v>23</v>
      </c>
      <c r="B45" s="130" t="s">
        <v>71</v>
      </c>
      <c r="C45" s="130"/>
      <c r="D45" s="130"/>
      <c r="E45" s="130"/>
      <c r="F45" s="130"/>
      <c r="G45" s="130"/>
      <c r="H45" s="130"/>
      <c r="I45" s="130"/>
      <c r="J45" s="130"/>
    </row>
    <row r="46" spans="1:10" ht="111.75" customHeight="1" x14ac:dyDescent="0.2">
      <c r="A46" s="40" t="s">
        <v>24</v>
      </c>
      <c r="B46" s="141" t="s">
        <v>116</v>
      </c>
      <c r="C46" s="141"/>
      <c r="D46" s="141"/>
      <c r="E46" s="141"/>
      <c r="F46" s="141"/>
      <c r="G46" s="141"/>
      <c r="H46" s="141"/>
      <c r="I46" s="141"/>
      <c r="J46" s="141"/>
    </row>
    <row r="47" spans="1:10" ht="77.25" customHeight="1" x14ac:dyDescent="0.2">
      <c r="A47" s="40" t="s">
        <v>25</v>
      </c>
      <c r="B47" s="142" t="s">
        <v>114</v>
      </c>
      <c r="C47" s="142"/>
      <c r="D47" s="142"/>
      <c r="E47" s="142"/>
      <c r="F47" s="142"/>
      <c r="G47" s="142"/>
      <c r="H47" s="142"/>
      <c r="I47" s="142"/>
      <c r="J47" s="142"/>
    </row>
    <row r="48" spans="1:10" ht="16.5" customHeight="1" x14ac:dyDescent="0.2">
      <c r="A48" s="39" t="s">
        <v>22</v>
      </c>
      <c r="B48" s="136" t="str">
        <f>+A28</f>
        <v>7447- Ciudadanos expuestos a violencia, crímenes y delitos que participan en las actividades de prevención.</v>
      </c>
      <c r="C48" s="136"/>
      <c r="D48" s="136"/>
      <c r="E48" s="136"/>
      <c r="F48" s="136"/>
      <c r="G48" s="136"/>
      <c r="H48" s="136"/>
      <c r="I48" s="136"/>
      <c r="J48" s="136"/>
    </row>
    <row r="49" spans="1:11" ht="36" customHeight="1" x14ac:dyDescent="0.2">
      <c r="A49" s="40" t="s">
        <v>23</v>
      </c>
      <c r="B49" s="130" t="s">
        <v>66</v>
      </c>
      <c r="C49" s="130"/>
      <c r="D49" s="130"/>
      <c r="E49" s="130"/>
      <c r="F49" s="130"/>
      <c r="G49" s="130"/>
      <c r="H49" s="130"/>
      <c r="I49" s="130"/>
      <c r="J49" s="130"/>
    </row>
    <row r="50" spans="1:11" ht="39.75" customHeight="1" x14ac:dyDescent="0.2">
      <c r="A50" s="40" t="s">
        <v>24</v>
      </c>
      <c r="B50" s="141" t="s">
        <v>115</v>
      </c>
      <c r="C50" s="141"/>
      <c r="D50" s="141"/>
      <c r="E50" s="141"/>
      <c r="F50" s="141"/>
      <c r="G50" s="141"/>
      <c r="H50" s="141"/>
      <c r="I50" s="141"/>
      <c r="J50" s="141"/>
    </row>
    <row r="51" spans="1:11" ht="118.5" customHeight="1" x14ac:dyDescent="0.2">
      <c r="A51" s="40" t="s">
        <v>25</v>
      </c>
      <c r="B51" s="142" t="s">
        <v>117</v>
      </c>
      <c r="C51" s="142"/>
      <c r="D51" s="142"/>
      <c r="E51" s="142"/>
      <c r="F51" s="142"/>
      <c r="G51" s="142"/>
      <c r="H51" s="142"/>
      <c r="I51" s="142"/>
      <c r="J51" s="142"/>
    </row>
    <row r="52" spans="1:11" ht="15" x14ac:dyDescent="0.2">
      <c r="A52" s="127" t="s">
        <v>86</v>
      </c>
      <c r="B52" s="127"/>
      <c r="C52" s="127"/>
      <c r="D52" s="127"/>
      <c r="E52" s="127"/>
      <c r="F52" s="127"/>
      <c r="G52" s="127"/>
      <c r="H52" s="127"/>
      <c r="I52" s="127"/>
      <c r="J52" s="127"/>
    </row>
    <row r="53" spans="1:11" ht="21.75" customHeight="1" x14ac:dyDescent="0.2">
      <c r="A53" s="128" t="s">
        <v>26</v>
      </c>
      <c r="B53" s="128"/>
      <c r="C53" s="128"/>
      <c r="D53" s="128"/>
      <c r="E53" s="128"/>
      <c r="F53" s="128"/>
      <c r="G53" s="128"/>
      <c r="H53" s="128"/>
      <c r="I53" s="128"/>
      <c r="J53" s="128"/>
      <c r="K53" s="1"/>
    </row>
    <row r="54" spans="1:11" ht="27.75" customHeight="1" x14ac:dyDescent="0.2">
      <c r="A54" s="143"/>
      <c r="B54" s="143"/>
      <c r="C54" s="143"/>
      <c r="D54" s="143"/>
      <c r="E54" s="143"/>
      <c r="F54" s="143"/>
      <c r="G54" s="143"/>
      <c r="H54" s="143"/>
      <c r="I54" s="143"/>
      <c r="J54" s="143"/>
    </row>
    <row r="55" spans="1:11" x14ac:dyDescent="0.2">
      <c r="A55" s="10"/>
      <c r="B55" s="10"/>
      <c r="C55" s="10"/>
      <c r="D55" s="10"/>
      <c r="E55" s="10"/>
      <c r="F55" s="10"/>
      <c r="G55" s="10"/>
      <c r="H55" s="10"/>
      <c r="I55" s="10"/>
      <c r="J55" s="10"/>
    </row>
    <row r="56" spans="1:11" x14ac:dyDescent="0.2">
      <c r="A56" s="24"/>
      <c r="B56" s="24"/>
      <c r="C56" s="24"/>
      <c r="D56" s="24"/>
      <c r="E56" s="24"/>
      <c r="F56" s="24"/>
      <c r="G56" s="24"/>
      <c r="H56" s="24"/>
      <c r="I56" s="24"/>
    </row>
    <row r="57" spans="1:11" ht="15" thickBot="1" x14ac:dyDescent="0.25">
      <c r="A57" s="22" t="s">
        <v>39</v>
      </c>
      <c r="B57" s="23">
        <f>+A20</f>
        <v>1158000000</v>
      </c>
      <c r="C57" s="24"/>
      <c r="D57" s="24"/>
      <c r="E57" s="24"/>
      <c r="F57" s="24"/>
      <c r="G57" s="102"/>
      <c r="H57" s="102"/>
      <c r="I57" s="102"/>
    </row>
    <row r="58" spans="1:11" x14ac:dyDescent="0.2">
      <c r="A58" s="22" t="s">
        <v>40</v>
      </c>
      <c r="B58" s="23">
        <f>+C20</f>
        <v>1158000000</v>
      </c>
      <c r="C58" s="24"/>
      <c r="D58" s="24"/>
      <c r="E58" s="24"/>
      <c r="F58" s="24"/>
      <c r="G58" s="103" t="s">
        <v>55</v>
      </c>
      <c r="H58" s="103"/>
      <c r="I58" s="103"/>
    </row>
    <row r="59" spans="1:11" x14ac:dyDescent="0.2">
      <c r="A59" s="22" t="s">
        <v>41</v>
      </c>
      <c r="B59" s="23">
        <f>+F20</f>
        <v>110529668.03999999</v>
      </c>
      <c r="C59" s="24"/>
      <c r="D59" s="24"/>
      <c r="E59" s="24"/>
      <c r="F59" s="24"/>
      <c r="G59" s="112" t="s">
        <v>42</v>
      </c>
      <c r="H59" s="112"/>
      <c r="I59" s="112"/>
    </row>
  </sheetData>
  <mergeCells count="60">
    <mergeCell ref="G57:I57"/>
    <mergeCell ref="G58:I58"/>
    <mergeCell ref="G59:I59"/>
    <mergeCell ref="B49:J49"/>
    <mergeCell ref="B50:J50"/>
    <mergeCell ref="B51:J51"/>
    <mergeCell ref="A52:J52"/>
    <mergeCell ref="A53:J53"/>
    <mergeCell ref="A54:J54"/>
    <mergeCell ref="B48:J48"/>
    <mergeCell ref="B36:J36"/>
    <mergeCell ref="B37:J37"/>
    <mergeCell ref="B38:J38"/>
    <mergeCell ref="B39:J39"/>
    <mergeCell ref="B40:J40"/>
    <mergeCell ref="B42:J42"/>
    <mergeCell ref="B43:J43"/>
    <mergeCell ref="B44:J44"/>
    <mergeCell ref="B45:J45"/>
    <mergeCell ref="B46:J46"/>
    <mergeCell ref="B47:J47"/>
    <mergeCell ref="B41:J41"/>
    <mergeCell ref="B35:J35"/>
    <mergeCell ref="A21:J21"/>
    <mergeCell ref="C22:D22"/>
    <mergeCell ref="E22:F22"/>
    <mergeCell ref="G22:H22"/>
    <mergeCell ref="I22:J22"/>
    <mergeCell ref="A29:J29"/>
    <mergeCell ref="A30:J30"/>
    <mergeCell ref="B31:J31"/>
    <mergeCell ref="B32:J32"/>
    <mergeCell ref="B33:J33"/>
    <mergeCell ref="B34:J34"/>
    <mergeCell ref="A20:B20"/>
    <mergeCell ref="C20:E20"/>
    <mergeCell ref="F20:H20"/>
    <mergeCell ref="I20:J20"/>
    <mergeCell ref="A12:J12"/>
    <mergeCell ref="A17:J17"/>
    <mergeCell ref="A18:J18"/>
    <mergeCell ref="A19:B19"/>
    <mergeCell ref="C19:E19"/>
    <mergeCell ref="F19:H19"/>
    <mergeCell ref="I19:J19"/>
    <mergeCell ref="B13:J13"/>
    <mergeCell ref="B14:J14"/>
    <mergeCell ref="B15:J15"/>
    <mergeCell ref="B16:J16"/>
    <mergeCell ref="C11:J11"/>
    <mergeCell ref="A1:J1"/>
    <mergeCell ref="A2:J2"/>
    <mergeCell ref="B3:J3"/>
    <mergeCell ref="B4:J4"/>
    <mergeCell ref="B5:J5"/>
    <mergeCell ref="B6:J6"/>
    <mergeCell ref="B7:J7"/>
    <mergeCell ref="A8:J8"/>
    <mergeCell ref="C9:J9"/>
    <mergeCell ref="C10:J10"/>
  </mergeCells>
  <dataValidations xWindow="26" yWindow="359" count="16">
    <dataValidation allowBlank="1" sqref="A3"/>
    <dataValidation allowBlank="1" showInputMessage="1" prompt="Nombre del capítulo" sqref="B3:J5"/>
    <dataValidation allowBlank="1" showInputMessage="1" showErrorMessage="1" prompt="¿A quién va dirigido el programa?, ¿qué característica tiene esta población que requiere ser beneficiada?" sqref="B15:J15"/>
    <dataValidation allowBlank="1" showInputMessage="1" showErrorMessage="1" prompt="Nombre del producto" sqref="B31:J31 B35:J35 B39:J39 B44:J44 B48:J48 B41:J41"/>
    <dataValidation allowBlank="1" showInputMessage="1" showErrorMessage="1" prompt="¿En qué consiste el producto? su objetivo" sqref="B32:J32 B36:J36 B40:J41 B45:J45 B49:J49"/>
    <dataValidation allowBlank="1" showInputMessage="1" showErrorMessage="1" prompt="1. Describir lo plasmado en el presupuesto_x000a_2. Describir lo alcanzado en términos financieros y de producción " sqref="B33:J33 B37:J37 B50:J50 B46:J46 B42:J42"/>
    <dataValidation allowBlank="1" showInputMessage="1" showErrorMessage="1" prompt="De existir desvío, explicar razones." sqref="B34:J34 B38:J38 B43:J43 B47:J47 B51:J51"/>
    <dataValidation allowBlank="1" showInputMessage="1" showErrorMessage="1" prompt="Oportunidades de mejora identificadas" sqref="A54:J55"/>
    <dataValidation allowBlank="1" showInputMessage="1" showErrorMessage="1" prompt="Presupuesto del programa" sqref="A20:C20 F20"/>
    <dataValidation allowBlank="1" showInputMessage="1" showErrorMessage="1" prompt="¿En qué consiste el programa?" sqref="B14:J14"/>
    <dataValidation allowBlank="1" showInputMessage="1" showErrorMessage="1" prompt="Nombre de cada producto" sqref="A23:A28"/>
    <dataValidation allowBlank="1" showInputMessage="1" showErrorMessage="1" prompt="Nombre del indicador" sqref="B23:B28"/>
    <dataValidation allowBlank="1" showInputMessage="1" showErrorMessage="1" prompt="Meta anual del indicador" sqref="E23:E28 C23:C28"/>
    <dataValidation allowBlank="1" showInputMessage="1" showErrorMessage="1" prompt="Monto presupuestado para el producto" sqref="F23:F28 D23 D25:D28"/>
    <dataValidation allowBlank="1" showInputMessage="1" showErrorMessage="1" prompt="Meta alcanzada en el trimestre" sqref="G23:G28"/>
    <dataValidation allowBlank="1" showInputMessage="1" showErrorMessage="1" prompt="Monto ejecutado en el trimestre" sqref="H23:H28"/>
  </dataValidations>
  <pageMargins left="0.7" right="0.7" top="1.3912500000000001" bottom="0.75" header="0.34229166666666666" footer="0.3"/>
  <pageSetup scale="53" fitToHeight="0" orientation="portrait" r:id="rId1"/>
  <headerFooter>
    <oddHeader>&amp;C&amp;G
&amp;"Verdana,Negrita"&amp;10INFORME DE EVALUACIÓN TRIMESTRAL DE LAS
METAS FÍSICAS-FINANCIERAS
ABRIL-JUNIO 2024&amp;R&amp;"Verdana,Negrita"&amp;10
INF-PPP-05
Versión: 01</oddHeader>
  </headerFooter>
  <legacyDrawing r:id="rId2"/>
  <legacyDrawingHF r:id="rId3"/>
  <tableParts count="1">
    <tablePart r:id="rId4"/>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Programa 11</vt:lpstr>
      <vt:lpstr>Programa 12</vt:lpstr>
      <vt:lpstr>Programa 50</vt:lpstr>
      <vt:lpstr>'Programa 11'!Área_de_impresión</vt:lpstr>
      <vt:lpstr>'Programa 12'!Área_de_impresión</vt:lpstr>
      <vt:lpstr>'Programa 50'!Área_de_impresión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Nicole Espaillat A.</dc:creator>
  <cp:lastModifiedBy>Melvin Montero</cp:lastModifiedBy>
  <cp:lastPrinted>2024-07-11T19:20:37Z</cp:lastPrinted>
  <dcterms:created xsi:type="dcterms:W3CDTF">2021-03-22T15:50:10Z</dcterms:created>
  <dcterms:modified xsi:type="dcterms:W3CDTF">2024-07-17T13:06:12Z</dcterms:modified>
</cp:coreProperties>
</file>